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ocumenttasks/documenttask1.xml" ContentType="application/vnd.ms-excel.documenttask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rabbijonathan/Dropbox (Personal)/Professional Resources/VIA/Get Warm Now VT/Application Docs/"/>
    </mc:Choice>
  </mc:AlternateContent>
  <xr:revisionPtr revIDLastSave="0" documentId="8_{028F6744-BBFB-594F-8D82-9F1AD96E5DBD}" xr6:coauthVersionLast="47" xr6:coauthVersionMax="47" xr10:uidLastSave="{00000000-0000-0000-0000-000000000000}"/>
  <bookViews>
    <workbookView xWindow="-31420" yWindow="1140" windowWidth="30240" windowHeight="18980" xr2:uid="{00000000-000D-0000-FFFF-FFFF00000000}"/>
  </bookViews>
  <sheets>
    <sheet name="ECWSP" sheetId="1" r:id="rId1"/>
    <sheet name="SAMPLE BUDGE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4" i="2" l="1"/>
  <c r="D31" i="2"/>
  <c r="B31" i="2"/>
  <c r="B45" i="2" s="1"/>
  <c r="B46" i="2" s="1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B44" i="1"/>
  <c r="D31" i="1"/>
  <c r="B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B45" i="1" l="1"/>
  <c r="B4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tc={ee86d661-7321-425b-bfc2-796092ddac2a}</author>
    <author>tc={330cb50a-248c-4372-a718-b426faf6a237}</author>
  </authors>
  <commentList>
    <comment ref="A45" authorId="0" shapeId="0" xr:uid="{EE86D661-7321-425B-BFC2-796092DDAC2A}">
      <text>
        <t>[Threaded comment]
Your version of Excel allows you to read this threaded comment; however, any edits to it will get removed if the file is opened in a newer version of Excel. Learn more: https://go.microsoft.com/fwlink/?linkid=870924
[Tasks]
There is a task anchored to this comment that cannot be viewed in your client.
Comment:
    @802bookkeeping@gmail.com 
Please update these cells to have a 15% de minimis as that is the current amount allowed by the State of Vermont.
Assigned to 802bookkeeping@gmail.com</t>
      </text>
    </comment>
    <comment ref="B45" authorId="1" shapeId="0" xr:uid="{330CB50A-248C-4372-A718-B426FAF6A237}">
      <text>
        <t>[Threaded comment]
Your version of Excel allows you to read this threaded comment; however, any edits to it will get removed if the file is opened in a newer version of Excel. Learn more: https://go.microsoft.com/fwlink/?linkid=870924
[Tasks]
There is a task anchored to this comment that cannot be viewed in your client.
Comment:
    @802bookkeeping@gmail.com, I don't think this formula is correct. For some reason I am unable to edit.
Assigned to 802bookkeeping@gmail.com
Reply:
    I fixed it yesterday.
Reply:
    Marked as done
Reply:
    Thanks!
Melissa Battah
Executive Director
VT Interfaith Action &lt;http://www.viavt.org/&gt; (VIA)
802.595.9912 (cell)
Donate &lt;https://bit.ly/donate2VIA&gt; to VIA here
*Pronouns: she/her/hers (why this is important?
&lt;https://www.mypronouns.org/what-and-why/&gt;)*
Office Hours:
Mon. - Fri. 8:30 AM - 4:30 PM
*To schedule a meeting, please use this link
&lt;https://calendly.com/melissa-battah&gt;.*
Re-opened</t>
      </text>
    </comment>
  </commentList>
</comments>
</file>

<file path=xl/sharedStrings.xml><?xml version="1.0" encoding="utf-8"?>
<sst xmlns="http://schemas.openxmlformats.org/spreadsheetml/2006/main" count="102" uniqueCount="62">
  <si>
    <t>*** MAKE A COPY before filling out for submitting an application. ***</t>
  </si>
  <si>
    <t>Extreme Cold Weather Shelter Program Budget</t>
  </si>
  <si>
    <t xml:space="preserve">Applicant Name: </t>
  </si>
  <si>
    <t>Overnight Shelter Program (assuming that max capacity is 20 guests/night &amp; using some volunteers)</t>
  </si>
  <si>
    <t>County:</t>
  </si>
  <si>
    <t>COUNTY IN VT</t>
  </si>
  <si>
    <t xml:space="preserve">Seasonal Budget </t>
  </si>
  <si>
    <r>
      <rPr>
        <b/>
        <sz val="11"/>
        <color theme="1"/>
        <rFont val="Arial"/>
        <family val="2"/>
      </rPr>
      <t xml:space="preserve"> Amount
</t>
    </r>
    <r>
      <rPr>
        <sz val="9"/>
        <color theme="1"/>
        <rFont val="Arial"/>
        <family val="2"/>
      </rPr>
      <t>(entire season - 20 nights)</t>
    </r>
  </si>
  <si>
    <r>
      <rPr>
        <b/>
        <sz val="11"/>
        <color theme="1"/>
        <rFont val="Arial"/>
        <family val="2"/>
      </rPr>
      <t xml:space="preserve">Budget Narrative
</t>
    </r>
    <r>
      <rPr>
        <sz val="9"/>
        <color theme="1"/>
        <rFont val="ArialMT"/>
      </rPr>
      <t>(provide detailed descriptions to justify the amount)</t>
    </r>
  </si>
  <si>
    <t>Per Night</t>
  </si>
  <si>
    <r>
      <rPr>
        <b/>
        <sz val="11"/>
        <color theme="1"/>
        <rFont val="Arial"/>
        <family val="2"/>
      </rPr>
      <t xml:space="preserve"> Amount
</t>
    </r>
    <r>
      <rPr>
        <sz val="9"/>
        <color theme="1"/>
        <rFont val="Arial"/>
        <family val="2"/>
      </rPr>
      <t>(entire season - 20 nights)</t>
    </r>
  </si>
  <si>
    <r>
      <rPr>
        <b/>
        <sz val="11"/>
        <color theme="1"/>
        <rFont val="Arial"/>
        <family val="2"/>
      </rPr>
      <t xml:space="preserve">Budget Narrative
</t>
    </r>
    <r>
      <rPr>
        <sz val="9"/>
        <color theme="1"/>
        <rFont val="ArialMT"/>
      </rPr>
      <t>(provide detailed descriptions to justify the amount)</t>
    </r>
  </si>
  <si>
    <t>Salaries &amp; Wages</t>
  </si>
  <si>
    <t>2 Overnight Staff @$25/hour - for 10 hour shifts; 1 Admin Coordinator @$42.50/hour; 1 Program Manager @$36.40/hour - for 6 hour shifts</t>
  </si>
  <si>
    <t>Fringe / FICA</t>
  </si>
  <si>
    <t>22.5% of Admin Coordinator and Program Manager salaries</t>
  </si>
  <si>
    <t>Stipends or Subcontractors</t>
  </si>
  <si>
    <t>Rent/Lease</t>
  </si>
  <si>
    <t>1 Cleaner works 2hr @$20/hr</t>
  </si>
  <si>
    <t>Utilities-Electricity</t>
  </si>
  <si>
    <t>Per night cost to hold space available</t>
  </si>
  <si>
    <t>Utilities-Heat/Fuel</t>
  </si>
  <si>
    <t>average $300/month for 4 months</t>
  </si>
  <si>
    <t>Utilities-Water/Sewer</t>
  </si>
  <si>
    <t>Insurance (staff related)</t>
  </si>
  <si>
    <t>average $1250 for oil/month for 4 months</t>
  </si>
  <si>
    <t>included in rent</t>
  </si>
  <si>
    <t>Insurance, Liability, Flood, etc.</t>
  </si>
  <si>
    <t>Trash &amp; Recycling</t>
  </si>
  <si>
    <t>Telephone &amp; Internet</t>
  </si>
  <si>
    <t>Liability</t>
  </si>
  <si>
    <t>Shelter Supplies</t>
  </si>
  <si>
    <t>Laundry Supplies</t>
  </si>
  <si>
    <t>Cleaning Supplies</t>
  </si>
  <si>
    <t>Food &amp; Meals</t>
  </si>
  <si>
    <t>$120/month for 4 months</t>
  </si>
  <si>
    <t>Travel &amp; Mileage</t>
  </si>
  <si>
    <t xml:space="preserve">bags, duck tape, Sharpies, First Aid kit, phone chargers, led candles, toiletries </t>
  </si>
  <si>
    <t>Office Supplies</t>
  </si>
  <si>
    <t>$10/load, 20 loads max/night</t>
  </si>
  <si>
    <t xml:space="preserve">Other: </t>
  </si>
  <si>
    <t>mops, buckets, disenfectant, etc</t>
  </si>
  <si>
    <t>coffee, snacks, tea, fruit etc</t>
  </si>
  <si>
    <t>RCT &amp; taxi services as needed to/from shelter space</t>
  </si>
  <si>
    <t>binders, paper, ink, clipboards, pens etc</t>
  </si>
  <si>
    <t>SUBTOTAL</t>
  </si>
  <si>
    <t>Fit-Up Costs</t>
  </si>
  <si>
    <t>Fit Up Amount</t>
  </si>
  <si>
    <r>
      <rPr>
        <b/>
        <sz val="11"/>
        <color theme="1"/>
        <rFont val="Arial"/>
        <family val="2"/>
      </rPr>
      <t xml:space="preserve">Budget Narrative
</t>
    </r>
    <r>
      <rPr>
        <sz val="9"/>
        <color theme="1"/>
        <rFont val="Arial"/>
        <family val="2"/>
      </rPr>
      <t>(provide detailed descriptions to justify the amount &amp; the plan for post-season use)</t>
    </r>
  </si>
  <si>
    <t>Beds &amp; Bedding</t>
  </si>
  <si>
    <t>Equipment</t>
  </si>
  <si>
    <t>Permits &amp; Inspections</t>
  </si>
  <si>
    <r>
      <rPr>
        <b/>
        <sz val="11"/>
        <color theme="1"/>
        <rFont val="Arial"/>
        <family val="2"/>
      </rPr>
      <t xml:space="preserve">Budget Narrative
</t>
    </r>
    <r>
      <rPr>
        <sz val="9"/>
        <color theme="1"/>
        <rFont val="Arial"/>
        <family val="2"/>
      </rPr>
      <t>(provide detailed descriptions to justify the amount &amp; the plan for post-season use)</t>
    </r>
  </si>
  <si>
    <t>Repairs &amp; Renovations</t>
  </si>
  <si>
    <t>Cots, and bedding</t>
  </si>
  <si>
    <t>Handheld metal detector, secure large lock box for guest belongings that are prohibitied</t>
  </si>
  <si>
    <t>If a permit for site plan is needed</t>
  </si>
  <si>
    <t>Carbon monoxide detector, smoke alarms (2), light fixture cover for exit area, exit sign for side exit, electrical outlet fixture replacement (1)</t>
  </si>
  <si>
    <t>Indirect (15%)</t>
  </si>
  <si>
    <t xml:space="preserve">15% de minimis based on Modified Total Direct Costs* </t>
  </si>
  <si>
    <t>TOTAL REQUEST</t>
  </si>
  <si>
    <t>* NOTE: MTDC excludes overhead (rent, utilities, insurance), 
administrative costs (office supplies), and fit up costs.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</si>
</sst>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>
    <font>
      <sz val="11"/>
      <color theme="1"/>
      <name val="Arial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MT"/>
    </font>
    <font>
      <sz val="10"/>
      <color rgb="FF000000"/>
      <name val="Arial"/>
      <family val="2"/>
    </font>
    <font>
      <i/>
      <sz val="11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ArialMT"/>
    </font>
  </fonts>
  <fills count="5">
    <fill>
      <patternFill patternType="none"/>
    </fill>
    <fill>
      <patternFill patternType="gray125"/>
    </fill>
    <fill>
      <patternFill patternType="solid">
        <fgColor rgb="FFFFE599"/>
        <bgColor rgb="FFFFE599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</fills>
  <borders count="2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thin">
        <color rgb="FF000000"/>
      </right>
      <top/>
      <bottom style="thin">
        <color rgb="FFCCCCCC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CCCCCC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/>
      <bottom style="thin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5" fillId="3" borderId="3" xfId="0" applyFont="1" applyFill="1" applyBorder="1"/>
    <xf numFmtId="0" fontId="5" fillId="3" borderId="4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0" fontId="4" fillId="0" borderId="6" xfId="0" applyFont="1" applyBorder="1" applyAlignment="1">
      <alignment wrapText="1"/>
    </xf>
    <xf numFmtId="164" fontId="4" fillId="0" borderId="7" xfId="0" applyNumberFormat="1" applyFont="1" applyBorder="1"/>
    <xf numFmtId="0" fontId="6" fillId="0" borderId="8" xfId="0" applyFont="1" applyBorder="1" applyAlignment="1">
      <alignment wrapText="1"/>
    </xf>
    <xf numFmtId="0" fontId="4" fillId="0" borderId="9" xfId="0" applyFont="1" applyBorder="1" applyAlignment="1">
      <alignment wrapText="1"/>
    </xf>
    <xf numFmtId="164" fontId="4" fillId="4" borderId="10" xfId="0" applyNumberFormat="1" applyFont="1" applyFill="1" applyBorder="1"/>
    <xf numFmtId="0" fontId="4" fillId="0" borderId="11" xfId="0" applyFont="1" applyBorder="1" applyAlignment="1">
      <alignment wrapText="1"/>
    </xf>
    <xf numFmtId="164" fontId="4" fillId="0" borderId="12" xfId="0" applyNumberFormat="1" applyFont="1" applyBorder="1"/>
    <xf numFmtId="0" fontId="6" fillId="0" borderId="9" xfId="0" applyFont="1" applyBorder="1" applyAlignment="1">
      <alignment wrapText="1"/>
    </xf>
    <xf numFmtId="164" fontId="4" fillId="4" borderId="13" xfId="0" applyNumberFormat="1" applyFont="1" applyFill="1" applyBorder="1"/>
    <xf numFmtId="0" fontId="4" fillId="0" borderId="8" xfId="0" applyFont="1" applyBorder="1" applyAlignment="1">
      <alignment wrapText="1"/>
    </xf>
    <xf numFmtId="164" fontId="4" fillId="0" borderId="12" xfId="0" applyNumberFormat="1" applyFont="1" applyBorder="1" applyAlignment="1">
      <alignment horizontal="right"/>
    </xf>
    <xf numFmtId="49" fontId="4" fillId="0" borderId="9" xfId="0" applyNumberFormat="1" applyFont="1" applyBorder="1" applyAlignment="1">
      <alignment wrapText="1"/>
    </xf>
    <xf numFmtId="0" fontId="4" fillId="0" borderId="14" xfId="0" applyFont="1" applyBorder="1" applyAlignment="1">
      <alignment wrapText="1"/>
    </xf>
    <xf numFmtId="164" fontId="4" fillId="0" borderId="15" xfId="0" applyNumberFormat="1" applyFont="1" applyBorder="1"/>
    <xf numFmtId="0" fontId="6" fillId="0" borderId="16" xfId="0" applyFont="1" applyBorder="1" applyAlignment="1">
      <alignment wrapText="1"/>
    </xf>
    <xf numFmtId="164" fontId="4" fillId="4" borderId="17" xfId="0" applyNumberFormat="1" applyFont="1" applyFill="1" applyBorder="1"/>
    <xf numFmtId="164" fontId="5" fillId="3" borderId="4" xfId="0" applyNumberFormat="1" applyFont="1" applyFill="1" applyBorder="1"/>
    <xf numFmtId="0" fontId="5" fillId="3" borderId="4" xfId="0" applyFont="1" applyFill="1" applyBorder="1" applyAlignment="1">
      <alignment wrapText="1"/>
    </xf>
    <xf numFmtId="164" fontId="5" fillId="4" borderId="5" xfId="0" applyNumberFormat="1" applyFont="1" applyFill="1" applyBorder="1"/>
    <xf numFmtId="0" fontId="7" fillId="0" borderId="0" xfId="0" applyFont="1"/>
    <xf numFmtId="0" fontId="5" fillId="3" borderId="18" xfId="0" applyFont="1" applyFill="1" applyBorder="1" applyAlignment="1">
      <alignment horizontal="left"/>
    </xf>
    <xf numFmtId="0" fontId="5" fillId="3" borderId="19" xfId="0" applyFont="1" applyFill="1" applyBorder="1" applyAlignment="1">
      <alignment horizontal="center" wrapText="1"/>
    </xf>
    <xf numFmtId="0" fontId="5" fillId="3" borderId="20" xfId="0" applyFont="1" applyFill="1" applyBorder="1" applyAlignment="1">
      <alignment horizontal="center" wrapText="1"/>
    </xf>
    <xf numFmtId="0" fontId="6" fillId="0" borderId="21" xfId="0" applyFont="1" applyBorder="1" applyAlignment="1">
      <alignment wrapText="1"/>
    </xf>
    <xf numFmtId="0" fontId="6" fillId="0" borderId="22" xfId="0" applyFont="1" applyBorder="1" applyAlignment="1">
      <alignment wrapText="1"/>
    </xf>
    <xf numFmtId="164" fontId="4" fillId="0" borderId="7" xfId="0" applyNumberFormat="1" applyFont="1" applyBorder="1" applyAlignment="1">
      <alignment horizontal="right"/>
    </xf>
    <xf numFmtId="49" fontId="4" fillId="0" borderId="21" xfId="0" applyNumberFormat="1" applyFont="1" applyBorder="1" applyAlignment="1">
      <alignment wrapText="1"/>
    </xf>
    <xf numFmtId="0" fontId="4" fillId="0" borderId="22" xfId="0" applyFont="1" applyBorder="1" applyAlignment="1">
      <alignment wrapText="1"/>
    </xf>
    <xf numFmtId="0" fontId="6" fillId="0" borderId="23" xfId="0" applyFont="1" applyBorder="1" applyAlignment="1">
      <alignment wrapText="1"/>
    </xf>
    <xf numFmtId="0" fontId="6" fillId="3" borderId="20" xfId="0" applyFont="1" applyFill="1" applyBorder="1" applyAlignment="1">
      <alignment wrapText="1"/>
    </xf>
    <xf numFmtId="0" fontId="8" fillId="0" borderId="24" xfId="0" applyFont="1" applyBorder="1"/>
    <xf numFmtId="164" fontId="9" fillId="0" borderId="0" xfId="0" applyNumberFormat="1" applyFont="1" applyAlignment="1">
      <alignment horizontal="right"/>
    </xf>
    <xf numFmtId="0" fontId="10" fillId="0" borderId="25" xfId="0" applyFont="1" applyBorder="1" applyAlignment="1">
      <alignment wrapText="1"/>
    </xf>
    <xf numFmtId="0" fontId="7" fillId="4" borderId="26" xfId="0" applyFont="1" applyFill="1" applyBorder="1"/>
    <xf numFmtId="164" fontId="7" fillId="4" borderId="27" xfId="0" applyNumberFormat="1" applyFont="1" applyFill="1" applyBorder="1"/>
    <xf numFmtId="0" fontId="2" fillId="4" borderId="28" xfId="0" applyFont="1" applyFill="1" applyBorder="1" applyAlignment="1">
      <alignment wrapText="1"/>
    </xf>
    <xf numFmtId="0" fontId="1" fillId="2" borderId="0" xfId="0" applyFont="1" applyFill="1" applyAlignment="1">
      <alignment horizontal="center"/>
    </xf>
    <xf numFmtId="0" fontId="0" fillId="0" borderId="0" xfId="0"/>
    <xf numFmtId="0" fontId="1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ocumenttasks/documenttask1.xml><?xml version="1.0" encoding="utf-8"?>
<Tasks xmlns="http://schemas.microsoft.com/office/tasks/2019/documenttasks">
  <Task id="{B1ABD242-F780-4B38-89B3-09D917DC4A73}">
    <Anchor>
      <Comment id="{330CB50A-248C-4372-A718-B426FAF6A237}"/>
    </Anchor>
    <History>
      <Event time="2025-10-02T19:34:17.0" id="{13DC9AA1-33AC-4980-8E78-766543242E77}">
        <Attribution userId="placeholder@email.com" userName="Melissa Battah" userProvider="google-sheets"/>
        <Anchor>
          <Comment id="{330CB50A-248C-4372-A718-B426FAF6A237}"/>
        </Anchor>
        <Create/>
      </Event>
      <Event time="2025-10-02T19:34:17.0" id="{657753FD-2348-41F0-BDA2-B1B90D1D65DC}">
        <Attribution userId="placeholder@email.com" userName="Melissa Battah" userProvider="google-sheets"/>
        <Anchor>
          <Comment id="{330CB50A-248C-4372-A718-B426FAF6A237}"/>
        </Anchor>
        <Assign userId="802bookkeeping@gmail.com" userName="802bookkeeping@gmail.com" userProvider="google-sheets"/>
      </Event>
    </History>
  </Task>
  <Task id="{0066BEBF-ABAE-493D-9D5D-498994BB03D9}">
    <Anchor>
      <Comment id="{EE86D661-7321-425B-BFC2-796092DDAC2A}"/>
    </Anchor>
    <History>
      <Event time="2025-08-23T12:33:29.0" id="{817569C7-D420-4313-B253-976D154A31AD}">
        <Attribution userId="placeholder@email.com" userName="Melissa Battah" userProvider="google-sheets"/>
        <Anchor>
          <Comment id="{EE86D661-7321-425B-BFC2-796092DDAC2A}"/>
        </Anchor>
        <Create/>
      </Event>
      <Event time="2025-08-23T12:33:29.0" id="{C0F26293-6EDC-4BF8-BBA2-F6D3181220B0}">
        <Attribution userId="placeholder@email.com" userName="Melissa Battah" userProvider="google-sheets"/>
        <Anchor>
          <Comment id="{EE86D661-7321-425B-BFC2-796092DDAC2A}"/>
        </Anchor>
        <Assign userId="802bookkeeping@gmail.com" userName="802bookkeeping@gmail.com" userProvider="google-sheets"/>
      </Event>
    </History>
  </Task>
</Tasks>
</file>

<file path=xl/persons/person.xml><?xml version="1.0" encoding="utf-8"?>
<personList xmlns="http://schemas.microsoft.com/office/spreadsheetml/2018/threadedcomments" xmlns:x="http://schemas.openxmlformats.org/spreadsheetml/2006/main">
  <person displayName="Heather Pipino" id="{616BE261-168C-4CC2-92B4-5A1F21407B5C}" userId="" providerId="google-sheets"/>
  <person displayName="Melissa Battah" id="{A1A4AD5C-141D-4362-B52A-FFE3E11E5437}" userId="" providerId="google-sheets"/>
  <person displayName="802bookkeeping@gmail.com" id="{44A6829F-F312-9F4C-A2A1-7DC563F55766}" userId="802bookkeeping@gmail.com" providerId="PeoplePicker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45" dT="2025-08-23T12:33:29.00" personId="{A1A4AD5C-141D-4362-B52A-FFE3E11E5437}" id="{EE86D661-7321-425B-BFC2-796092DDAC2A}" done="1">
    <text>@802bookkeeping@gmail.com 
Please update these cells to have a 15% de minimis as that is the current amount allowed by the State of Vermont.
Assigned to 802bookkeeping@gmail.com</text>
    <mentions>
      <mention mentionpersonId="{44A6829F-F312-9F4C-A2A1-7DC563F55766}" mentionId="{29FD4EA3-EF25-4633-A4D0-842008E86D7B}" startIndex="0" length="25"/>
    </mentions>
  </threadedComment>
  <threadedComment ref="B45" dT="2025-10-02T19:34:17.00" personId="{A1A4AD5C-141D-4362-B52A-FFE3E11E5437}" id="{330CB50A-248C-4372-A718-B426FAF6A237}" done="1">
    <text>@802bookkeeping@gmail.com, I don't think this formula is correct. For some reason I am unable to edit.
Assigned to 802bookkeeping@gmail.com</text>
    <mentions>
      <mention mentionpersonId="{44A6829F-F312-9F4C-A2A1-7DC563F55766}" mentionId="{B00BA743-FD11-4E28-9D3B-0DF4022DA1E2}" startIndex="0" length="25"/>
    </mentions>
  </threadedComment>
  <threadedComment ref="B45" dT="2025-10-02T19:40:32.00" personId="{616BE261-168C-4CC2-92B4-5A1F21407B5C}" id="{99BDCA4A-8AC8-4225-BCF3-75D563B2469F}" parentId="{330CB50A-248C-4372-A718-B426FAF6A237}">
    <text>I fixed it yesterday.</text>
  </threadedComment>
  <threadedComment ref="B45" dT="2025-10-02T20:13:38.00" personId="{A1A4AD5C-141D-4362-B52A-FFE3E11E5437}" id="{5E9C068E-1269-4ABF-9FB7-C4E176489208}" parentId="{330CB50A-248C-4372-A718-B426FAF6A237}">
    <text>Marked as done</text>
  </threadedComment>
  <threadedComment ref="B45" dT="2025-10-02T20:15:28.00" personId="{A1A4AD5C-141D-4362-B52A-FFE3E11E5437}" id="{F1365048-85B6-4FA2-959E-C392C92398A6}" parentId="{330CB50A-248C-4372-A718-B426FAF6A237}">
    <text>Thanks!
Melissa Battah
Executive Director
VT Interfaith Action &lt;http://www.viavt.org/&gt; (VIA)
802.595.9912 (cell)
Donate &lt;https://bit.ly/donate2VIA&gt; to VIA here
*Pronouns: she/her/hers (why this is important?
&lt;https://www.mypronouns.org/what-and-why/&gt;)*
Office Hours:
Mon. - Fri. 8:30 AM - 4:30 PM
*To schedule a meeting, please use this link
&lt;https://calendly.com/melissa-battah&gt;.*
Re-opened</text>
    <extLst>
      <x:ext xmlns:xltc2="http://schemas.microsoft.com/office/spreadsheetml/2020/threadedcomments2" uri="{F7C98A9C-CBB3-438F-8F68-D28B6AF4A901}">
        <xltc2:checksum>3940756756</xltc2:checksum>
        <xltc2:hyperlink startIndex="65" length="21" url="http://www.viavt.org/"/>
        <xltc2:hyperlink startIndex="122" length="25" url="https://bit.ly/donate2VIA"/>
        <xltc2:hyperlink startIndex="211" length="40" url="https://www.mypronouns.org/what-and-why/"/>
        <xltc2:hyperlink startIndex="346" length="35" url="https://calendly.com/melissa-battah"/>
      </x:ext>
    </extLs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4" Type="http://schemas.microsoft.com/office/2019/04/relationships/documenttask" Target="../documenttasks/documenttask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3"/>
  <sheetViews>
    <sheetView tabSelected="1" workbookViewId="0">
      <selection sqref="A1:D1"/>
    </sheetView>
  </sheetViews>
  <sheetFormatPr baseColWidth="10" defaultColWidth="12.6640625" defaultRowHeight="15" customHeight="1"/>
  <cols>
    <col min="1" max="1" width="26" customWidth="1"/>
    <col min="2" max="2" width="19.33203125" customWidth="1"/>
    <col min="3" max="3" width="36.5" customWidth="1"/>
    <col min="4" max="4" width="14.83203125" customWidth="1"/>
    <col min="5" max="6" width="10.83203125" customWidth="1"/>
    <col min="7" max="26" width="10.6640625" customWidth="1"/>
  </cols>
  <sheetData>
    <row r="1" spans="1:26" ht="15.75" customHeight="1">
      <c r="A1" s="49" t="s">
        <v>0</v>
      </c>
      <c r="B1" s="50"/>
      <c r="C1" s="50"/>
      <c r="D1" s="5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2" t="s">
        <v>1</v>
      </c>
      <c r="B2" s="1"/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4"/>
      <c r="B3" s="4"/>
      <c r="C3" s="5"/>
      <c r="D3" s="4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4" t="s">
        <v>2</v>
      </c>
      <c r="B4" s="6"/>
      <c r="C4" s="7"/>
      <c r="D4" s="6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5.5" customHeight="1">
      <c r="A5" s="4" t="s">
        <v>4</v>
      </c>
      <c r="B5" s="8"/>
      <c r="C5" s="9"/>
      <c r="D5" s="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4"/>
      <c r="B6" s="4"/>
      <c r="C6" s="5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>
      <c r="A7" s="10" t="s">
        <v>6</v>
      </c>
      <c r="B7" s="11" t="s">
        <v>7</v>
      </c>
      <c r="C7" s="11" t="s">
        <v>8</v>
      </c>
      <c r="D7" s="12" t="s">
        <v>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13" t="s">
        <v>12</v>
      </c>
      <c r="B8" s="14"/>
      <c r="C8" s="15"/>
      <c r="D8" s="17">
        <f t="shared" ref="D8:D30" si="0">B8/20</f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18" t="s">
        <v>14</v>
      </c>
      <c r="B9" s="19"/>
      <c r="C9" s="20"/>
      <c r="D9" s="21">
        <f t="shared" si="0"/>
        <v>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18" t="s">
        <v>16</v>
      </c>
      <c r="B10" s="19"/>
      <c r="C10" s="20"/>
      <c r="D10" s="21">
        <f t="shared" si="0"/>
        <v>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18" t="s">
        <v>17</v>
      </c>
      <c r="B11" s="19"/>
      <c r="C11" s="20"/>
      <c r="D11" s="21">
        <f t="shared" si="0"/>
        <v>0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18" t="s">
        <v>19</v>
      </c>
      <c r="B12" s="19"/>
      <c r="C12" s="20"/>
      <c r="D12" s="21">
        <f t="shared" si="0"/>
        <v>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18" t="s">
        <v>21</v>
      </c>
      <c r="B13" s="19"/>
      <c r="C13" s="20"/>
      <c r="D13" s="21">
        <f t="shared" si="0"/>
        <v>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18" t="s">
        <v>23</v>
      </c>
      <c r="B14" s="19"/>
      <c r="C14" s="20"/>
      <c r="D14" s="21">
        <f t="shared" si="0"/>
        <v>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>
      <c r="A15" s="18" t="s">
        <v>24</v>
      </c>
      <c r="B15" s="19"/>
      <c r="C15" s="20"/>
      <c r="D15" s="21">
        <f t="shared" si="0"/>
        <v>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18" t="s">
        <v>27</v>
      </c>
      <c r="B16" s="19"/>
      <c r="C16" s="20"/>
      <c r="D16" s="21">
        <f t="shared" si="0"/>
        <v>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18" t="s">
        <v>28</v>
      </c>
      <c r="B17" s="19"/>
      <c r="C17" s="20"/>
      <c r="D17" s="21">
        <f t="shared" si="0"/>
        <v>0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18" t="s">
        <v>29</v>
      </c>
      <c r="B18" s="19"/>
      <c r="C18" s="20"/>
      <c r="D18" s="21">
        <f t="shared" si="0"/>
        <v>0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18" t="s">
        <v>31</v>
      </c>
      <c r="B19" s="19"/>
      <c r="C19" s="20"/>
      <c r="D19" s="21">
        <f t="shared" si="0"/>
        <v>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18" t="s">
        <v>32</v>
      </c>
      <c r="B20" s="19"/>
      <c r="C20" s="20"/>
      <c r="D20" s="21">
        <f t="shared" si="0"/>
        <v>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8" t="s">
        <v>33</v>
      </c>
      <c r="B21" s="19"/>
      <c r="C21" s="20"/>
      <c r="D21" s="21">
        <f t="shared" si="0"/>
        <v>0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8" t="s">
        <v>34</v>
      </c>
      <c r="B22" s="19"/>
      <c r="C22" s="20"/>
      <c r="D22" s="21">
        <f t="shared" si="0"/>
        <v>0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8" t="s">
        <v>36</v>
      </c>
      <c r="B23" s="19"/>
      <c r="C23" s="20"/>
      <c r="D23" s="21">
        <f t="shared" si="0"/>
        <v>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8" t="s">
        <v>38</v>
      </c>
      <c r="B24" s="19"/>
      <c r="C24" s="20"/>
      <c r="D24" s="21">
        <f t="shared" si="0"/>
        <v>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8" t="s">
        <v>40</v>
      </c>
      <c r="B25" s="19"/>
      <c r="C25" s="20"/>
      <c r="D25" s="21">
        <f t="shared" si="0"/>
        <v>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8"/>
      <c r="B26" s="19"/>
      <c r="C26" s="20"/>
      <c r="D26" s="21">
        <f t="shared" si="0"/>
        <v>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8"/>
      <c r="B27" s="19"/>
      <c r="C27" s="20"/>
      <c r="D27" s="21">
        <f t="shared" si="0"/>
        <v>0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8"/>
      <c r="B28" s="19"/>
      <c r="C28" s="20"/>
      <c r="D28" s="21">
        <f t="shared" si="0"/>
        <v>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8"/>
      <c r="B29" s="19"/>
      <c r="C29" s="20"/>
      <c r="D29" s="21">
        <f t="shared" si="0"/>
        <v>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25"/>
      <c r="B30" s="26"/>
      <c r="C30" s="27"/>
      <c r="D30" s="28">
        <f t="shared" si="0"/>
        <v>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0" t="s">
        <v>45</v>
      </c>
      <c r="B31" s="29">
        <f>SUM(B8:B30)</f>
        <v>0</v>
      </c>
      <c r="C31" s="30"/>
      <c r="D31" s="31">
        <f>SUM(D8:D30)</f>
        <v>0</v>
      </c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42">
      <c r="A32" s="33" t="s">
        <v>46</v>
      </c>
      <c r="B32" s="34" t="s">
        <v>47</v>
      </c>
      <c r="C32" s="35" t="s">
        <v>48</v>
      </c>
      <c r="D32" s="4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3" t="s">
        <v>49</v>
      </c>
      <c r="B33" s="14"/>
      <c r="C33" s="36"/>
      <c r="D33" s="4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8" t="s">
        <v>50</v>
      </c>
      <c r="B34" s="19"/>
      <c r="C34" s="37"/>
      <c r="D34" s="4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8" t="s">
        <v>51</v>
      </c>
      <c r="B35" s="19"/>
      <c r="C35" s="37"/>
      <c r="D35" s="4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8" t="s">
        <v>53</v>
      </c>
      <c r="B36" s="19"/>
      <c r="C36" s="37"/>
      <c r="D36" s="4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8" t="s">
        <v>40</v>
      </c>
      <c r="B37" s="19"/>
      <c r="C37" s="37"/>
      <c r="D37" s="4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8"/>
      <c r="B38" s="19"/>
      <c r="C38" s="37"/>
      <c r="D38" s="4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8"/>
      <c r="B39" s="19"/>
      <c r="C39" s="37"/>
      <c r="D39" s="4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8"/>
      <c r="B40" s="19"/>
      <c r="C40" s="37"/>
      <c r="D40" s="4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8"/>
      <c r="B41" s="19"/>
      <c r="C41" s="37"/>
      <c r="D41" s="4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8"/>
      <c r="B42" s="19"/>
      <c r="C42" s="37"/>
      <c r="D42" s="4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25"/>
      <c r="B43" s="26"/>
      <c r="C43" s="41"/>
      <c r="D43" s="4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0" t="s">
        <v>45</v>
      </c>
      <c r="B44" s="29">
        <f>SUM(B33:B43)</f>
        <v>0</v>
      </c>
      <c r="C44" s="42"/>
      <c r="D44" s="4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43" t="s">
        <v>58</v>
      </c>
      <c r="B45" s="44">
        <f>(B31-B11-B12-B13-B14-B16-B24)*0.15</f>
        <v>0</v>
      </c>
      <c r="C45" s="45" t="s">
        <v>59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.75" customHeight="1">
      <c r="A46" s="46" t="s">
        <v>60</v>
      </c>
      <c r="B46" s="47">
        <f>B31+B44+B45</f>
        <v>0</v>
      </c>
      <c r="C46" s="48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51" t="s">
        <v>61</v>
      </c>
      <c r="B47" s="50"/>
      <c r="C47" s="50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3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3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3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3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3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3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3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3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3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3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3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3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3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3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3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3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3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3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3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3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3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3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3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3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3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3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3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3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3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3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3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3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3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3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3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3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3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3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3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3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3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3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3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3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3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3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3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3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3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3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3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3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3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3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3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3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3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3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3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3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3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3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3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3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3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3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3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3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3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3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3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3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3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3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3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3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3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3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3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3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3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3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3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3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3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3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3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3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3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3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3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3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3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3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3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3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3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3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3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3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3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3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3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3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3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3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3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3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3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3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3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3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3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3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3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3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3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3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3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3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3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3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3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3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3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3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3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3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3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3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3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3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3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3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3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3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3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3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3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3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3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3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3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3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3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3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3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3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3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3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3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3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3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3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3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3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3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3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3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3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3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3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3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3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3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3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3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3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3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3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3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3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3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3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3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3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3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3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3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3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3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3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3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3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3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3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3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3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3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3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3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3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3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3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3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3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3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3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3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3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3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3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3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3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3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3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3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3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3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3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3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3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3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3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3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3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3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3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3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3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3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3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3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3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3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3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3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3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3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3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3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3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3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3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3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3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3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3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3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3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3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3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3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3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3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3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3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3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3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3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3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3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3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3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3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3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3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3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3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3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3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3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3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3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3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3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3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3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3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3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3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3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3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3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3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3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3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3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3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3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3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3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3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3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3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3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3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3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3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3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3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3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3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3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3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3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3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3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3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3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3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3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3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3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3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3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3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3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3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3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3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3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3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3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3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3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3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3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3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3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3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3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3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3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3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3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3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3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3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3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3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3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3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3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3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3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3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3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3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3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3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3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3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3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3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3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3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3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3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3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3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3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3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3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3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3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3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3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3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3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3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3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3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3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3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3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3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3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3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3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3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3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3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3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3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3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3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3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3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3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3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3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3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3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3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3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3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3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3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3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3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3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3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3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3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3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3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3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3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3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3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3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3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3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3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3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3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3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3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3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3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3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3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3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3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3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3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3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3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3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3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3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3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3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3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3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3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3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3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3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3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3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3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3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3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3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3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3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3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3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3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3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3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3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3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3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3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3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3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3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3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3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3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3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3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3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3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3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3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3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3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3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3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3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3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3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3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3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3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3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3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3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3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3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3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3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3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3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3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3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3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3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3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3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3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3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3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3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3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3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3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3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3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3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3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3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3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3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3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3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3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3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3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3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3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3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3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3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3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3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3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3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3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3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3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3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3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3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3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3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3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3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3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3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3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3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3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3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3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3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3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3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3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3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3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3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3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3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3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3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3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3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3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3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3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3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3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3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3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3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3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3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3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3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3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3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3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3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3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3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3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3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3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3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3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3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3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3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3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3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3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3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3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3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3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3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3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3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3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3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3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3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3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3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3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3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3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3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3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3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3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3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3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3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3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3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3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3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3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3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3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3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3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3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3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3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3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3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3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3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3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3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3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3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3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3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3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3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3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3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3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3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3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3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3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3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3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3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3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3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3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3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3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3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3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3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3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3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3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3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3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3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3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3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3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3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3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3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3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3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3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3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3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3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3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3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3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3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3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3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3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3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3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3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3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3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3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3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3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3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3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3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3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3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3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3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3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3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3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3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3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3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3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3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3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3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3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3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3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3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3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3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3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3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3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3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3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3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3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3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3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3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3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3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3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3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3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3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3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3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3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3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3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3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3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3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3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3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3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3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3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3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3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3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3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3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3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3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3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3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3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3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3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3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3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3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3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3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3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3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3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3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3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3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3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3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3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3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3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3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3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3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3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3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3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3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3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3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3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3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3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3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3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3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3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3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3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3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3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3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3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3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3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3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3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3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3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3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3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3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3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3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3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3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3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3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3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3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3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3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3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3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3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3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3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3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3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3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3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3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3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3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3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3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3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3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3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3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3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3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3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3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3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3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3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3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3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3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3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3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3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3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3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3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3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3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3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3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3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3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3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3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3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3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3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3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3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3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3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3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3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3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3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3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3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3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3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3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3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3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3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3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3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3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3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3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3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3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3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3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3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3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3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3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3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3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3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3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3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3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3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3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3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3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3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3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3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3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3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3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3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3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3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3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3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3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3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3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3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3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3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3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3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3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3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3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3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3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3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3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3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3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3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3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3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3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3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3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3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3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3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3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3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3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3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3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3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3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3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3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3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3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3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3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3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3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3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3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3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3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3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3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3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3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3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3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3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3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3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3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3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3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3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3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3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3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3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3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3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3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3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3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1"/>
      <c r="C1001" s="3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>
      <c r="A1002" s="1"/>
      <c r="B1002" s="1"/>
      <c r="C1002" s="3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>
      <c r="A1003" s="1"/>
      <c r="B1003" s="1"/>
      <c r="C1003" s="3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2">
    <mergeCell ref="A1:D1"/>
    <mergeCell ref="A47:C47"/>
  </mergeCells>
  <pageMargins left="0.7" right="0.7" top="0.5" bottom="0.5" header="0" footer="0"/>
  <pageSetup fitToHeight="0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3"/>
  <sheetViews>
    <sheetView workbookViewId="0"/>
  </sheetViews>
  <sheetFormatPr baseColWidth="10" defaultColWidth="12.6640625" defaultRowHeight="15" customHeight="1"/>
  <cols>
    <col min="1" max="1" width="26" customWidth="1"/>
    <col min="2" max="2" width="19.33203125" customWidth="1"/>
    <col min="3" max="3" width="51.6640625" customWidth="1"/>
    <col min="4" max="4" width="14.83203125" customWidth="1"/>
    <col min="5" max="6" width="10.83203125" customWidth="1"/>
    <col min="7" max="26" width="10.6640625" customWidth="1"/>
  </cols>
  <sheetData>
    <row r="1" spans="1:26" ht="15.75" customHeight="1">
      <c r="A1" s="49" t="s">
        <v>0</v>
      </c>
      <c r="B1" s="50"/>
      <c r="C1" s="50"/>
      <c r="D1" s="5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2" t="s">
        <v>1</v>
      </c>
      <c r="B2" s="1"/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4"/>
      <c r="B3" s="4"/>
      <c r="C3" s="5"/>
      <c r="D3" s="4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4" t="s">
        <v>2</v>
      </c>
      <c r="B4" s="6" t="s">
        <v>3</v>
      </c>
      <c r="C4" s="7"/>
      <c r="D4" s="6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">
      <c r="A5" s="4" t="s">
        <v>4</v>
      </c>
      <c r="B5" s="8" t="s">
        <v>5</v>
      </c>
      <c r="C5" s="9"/>
      <c r="D5" s="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4"/>
      <c r="B6" s="4"/>
      <c r="C6" s="5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>
      <c r="A7" s="10" t="s">
        <v>6</v>
      </c>
      <c r="B7" s="11" t="s">
        <v>10</v>
      </c>
      <c r="C7" s="11" t="s">
        <v>11</v>
      </c>
      <c r="D7" s="12" t="s">
        <v>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13" t="s">
        <v>12</v>
      </c>
      <c r="B8" s="14">
        <v>22380</v>
      </c>
      <c r="C8" s="16" t="s">
        <v>13</v>
      </c>
      <c r="D8" s="17">
        <f t="shared" ref="D8:D30" si="0">B8/20</f>
        <v>1119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18" t="s">
        <v>14</v>
      </c>
      <c r="B9" s="19">
        <v>2130.3000000000002</v>
      </c>
      <c r="C9" s="16" t="s">
        <v>15</v>
      </c>
      <c r="D9" s="21">
        <f t="shared" si="0"/>
        <v>106.51500000000001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18" t="s">
        <v>16</v>
      </c>
      <c r="B10" s="19">
        <v>800</v>
      </c>
      <c r="C10" s="22" t="s">
        <v>18</v>
      </c>
      <c r="D10" s="21">
        <f t="shared" si="0"/>
        <v>40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18" t="s">
        <v>17</v>
      </c>
      <c r="B11" s="23">
        <v>4000</v>
      </c>
      <c r="C11" s="16" t="s">
        <v>20</v>
      </c>
      <c r="D11" s="21">
        <f t="shared" si="0"/>
        <v>200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18" t="s">
        <v>19</v>
      </c>
      <c r="B12" s="19">
        <v>1200</v>
      </c>
      <c r="C12" s="16" t="s">
        <v>22</v>
      </c>
      <c r="D12" s="21">
        <f t="shared" si="0"/>
        <v>60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18" t="s">
        <v>21</v>
      </c>
      <c r="B13" s="19">
        <v>5000</v>
      </c>
      <c r="C13" s="16" t="s">
        <v>25</v>
      </c>
      <c r="D13" s="21">
        <f t="shared" si="0"/>
        <v>250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18" t="s">
        <v>23</v>
      </c>
      <c r="B14" s="19"/>
      <c r="C14" s="16" t="s">
        <v>26</v>
      </c>
      <c r="D14" s="21">
        <f t="shared" si="0"/>
        <v>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>
      <c r="A15" s="18" t="s">
        <v>24</v>
      </c>
      <c r="B15" s="19"/>
      <c r="C15" s="16"/>
      <c r="D15" s="21">
        <f t="shared" si="0"/>
        <v>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18" t="s">
        <v>27</v>
      </c>
      <c r="B16" s="19">
        <v>880</v>
      </c>
      <c r="C16" s="16" t="s">
        <v>30</v>
      </c>
      <c r="D16" s="21">
        <f t="shared" si="0"/>
        <v>44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18" t="s">
        <v>28</v>
      </c>
      <c r="B17" s="19"/>
      <c r="C17" s="16" t="s">
        <v>26</v>
      </c>
      <c r="D17" s="21">
        <f t="shared" si="0"/>
        <v>0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18" t="s">
        <v>29</v>
      </c>
      <c r="B18" s="19">
        <v>480</v>
      </c>
      <c r="C18" s="16" t="s">
        <v>35</v>
      </c>
      <c r="D18" s="21">
        <f t="shared" si="0"/>
        <v>24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18" t="s">
        <v>31</v>
      </c>
      <c r="B19" s="19">
        <v>1400</v>
      </c>
      <c r="C19" s="16" t="s">
        <v>37</v>
      </c>
      <c r="D19" s="21">
        <f t="shared" si="0"/>
        <v>70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18" t="s">
        <v>32</v>
      </c>
      <c r="B20" s="19">
        <v>4000</v>
      </c>
      <c r="C20" s="16" t="s">
        <v>39</v>
      </c>
      <c r="D20" s="21">
        <f t="shared" si="0"/>
        <v>200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8" t="s">
        <v>33</v>
      </c>
      <c r="B21" s="23">
        <v>1000</v>
      </c>
      <c r="C21" s="16" t="s">
        <v>41</v>
      </c>
      <c r="D21" s="21">
        <f t="shared" si="0"/>
        <v>50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8" t="s">
        <v>34</v>
      </c>
      <c r="B22" s="23">
        <v>1000</v>
      </c>
      <c r="C22" s="24" t="s">
        <v>42</v>
      </c>
      <c r="D22" s="21">
        <f t="shared" si="0"/>
        <v>50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8" t="s">
        <v>36</v>
      </c>
      <c r="B23" s="23">
        <v>2000</v>
      </c>
      <c r="C23" s="16" t="s">
        <v>43</v>
      </c>
      <c r="D23" s="21">
        <f t="shared" si="0"/>
        <v>100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8" t="s">
        <v>38</v>
      </c>
      <c r="B24" s="23">
        <v>500</v>
      </c>
      <c r="C24" s="16" t="s">
        <v>44</v>
      </c>
      <c r="D24" s="21">
        <f t="shared" si="0"/>
        <v>25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8" t="s">
        <v>40</v>
      </c>
      <c r="B25" s="19"/>
      <c r="C25" s="16"/>
      <c r="D25" s="21">
        <f t="shared" si="0"/>
        <v>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8"/>
      <c r="B26" s="19"/>
      <c r="C26" s="16"/>
      <c r="D26" s="21">
        <f t="shared" si="0"/>
        <v>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8"/>
      <c r="B27" s="19"/>
      <c r="C27" s="16"/>
      <c r="D27" s="21">
        <f t="shared" si="0"/>
        <v>0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8"/>
      <c r="B28" s="19"/>
      <c r="C28" s="16"/>
      <c r="D28" s="21">
        <f t="shared" si="0"/>
        <v>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8"/>
      <c r="B29" s="19"/>
      <c r="C29" s="16"/>
      <c r="D29" s="21">
        <f t="shared" si="0"/>
        <v>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25"/>
      <c r="B30" s="26"/>
      <c r="C30" s="27"/>
      <c r="D30" s="28">
        <f t="shared" si="0"/>
        <v>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0" t="s">
        <v>45</v>
      </c>
      <c r="B31" s="29">
        <f>SUM(B8:B30)</f>
        <v>46770.3</v>
      </c>
      <c r="C31" s="30"/>
      <c r="D31" s="31">
        <f>SUM(D8:D30)</f>
        <v>2338.5150000000003</v>
      </c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42">
      <c r="A32" s="33" t="s">
        <v>46</v>
      </c>
      <c r="B32" s="34" t="s">
        <v>47</v>
      </c>
      <c r="C32" s="35" t="s">
        <v>52</v>
      </c>
      <c r="D32" s="4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3" t="s">
        <v>49</v>
      </c>
      <c r="B33" s="38">
        <v>5000</v>
      </c>
      <c r="C33" s="39" t="s">
        <v>54</v>
      </c>
      <c r="D33" s="4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8" t="s">
        <v>50</v>
      </c>
      <c r="B34" s="23">
        <v>300</v>
      </c>
      <c r="C34" s="40" t="s">
        <v>55</v>
      </c>
      <c r="D34" s="4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8" t="s">
        <v>51</v>
      </c>
      <c r="B35" s="23">
        <v>100</v>
      </c>
      <c r="C35" s="40" t="s">
        <v>56</v>
      </c>
      <c r="D35" s="4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8" t="s">
        <v>53</v>
      </c>
      <c r="B36" s="23">
        <v>300</v>
      </c>
      <c r="C36" s="40" t="s">
        <v>57</v>
      </c>
      <c r="D36" s="4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8" t="s">
        <v>40</v>
      </c>
      <c r="B37" s="19"/>
      <c r="C37" s="37"/>
      <c r="D37" s="4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8"/>
      <c r="B38" s="19"/>
      <c r="C38" s="37"/>
      <c r="D38" s="4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8"/>
      <c r="B39" s="19"/>
      <c r="C39" s="37"/>
      <c r="D39" s="4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8"/>
      <c r="B40" s="19"/>
      <c r="C40" s="37"/>
      <c r="D40" s="4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8"/>
      <c r="B41" s="19"/>
      <c r="C41" s="37"/>
      <c r="D41" s="4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8"/>
      <c r="B42" s="19"/>
      <c r="C42" s="37"/>
      <c r="D42" s="4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25"/>
      <c r="B43" s="26"/>
      <c r="C43" s="41"/>
      <c r="D43" s="4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0" t="s">
        <v>45</v>
      </c>
      <c r="B44" s="29">
        <f>SUM(B33:B43)</f>
        <v>5700</v>
      </c>
      <c r="C44" s="42"/>
      <c r="D44" s="4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43" t="s">
        <v>58</v>
      </c>
      <c r="B45" s="44">
        <f>(B31-B11-B12-B13-B14-B16-B24)*0.15</f>
        <v>5278.5450000000001</v>
      </c>
      <c r="C45" s="45" t="s">
        <v>59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.75" customHeight="1">
      <c r="A46" s="46" t="s">
        <v>60</v>
      </c>
      <c r="B46" s="47">
        <f>B31+B44+B45</f>
        <v>57748.845000000001</v>
      </c>
      <c r="C46" s="48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51" t="s">
        <v>61</v>
      </c>
      <c r="B47" s="50"/>
      <c r="C47" s="50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3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3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3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3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3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3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3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3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3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3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3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3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3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3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3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3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3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3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3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3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3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3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3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3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3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3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3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3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3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3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3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3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3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3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3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3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3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3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3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3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3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3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3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3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3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3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3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3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3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3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3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3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3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3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3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3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3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3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3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3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3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3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3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3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3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3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3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3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3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3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3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3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3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3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3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3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3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3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3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3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3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3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3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3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3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3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3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3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3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3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3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3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3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3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3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3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3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3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3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3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3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3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3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3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3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3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3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3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3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3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3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3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3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3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3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3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3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3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3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3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3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3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3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3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3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3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3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3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3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3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3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3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3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3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3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3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3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3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3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3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3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3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3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3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3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3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3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3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3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3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3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3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3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3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3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3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3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3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3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3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3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3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3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3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3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3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3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3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3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3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3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3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3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3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3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3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3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3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3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3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3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3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3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3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3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3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3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3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3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3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3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3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3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3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3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3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3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3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3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3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3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3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3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3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3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3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3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3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3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3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3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3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3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3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3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3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3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3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3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3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3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3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3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3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3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3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3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3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3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3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3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3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3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3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3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3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3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3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3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3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3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3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3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3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3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3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3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3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3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3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3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3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3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3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3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3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3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3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3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3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3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3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3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3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3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3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3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3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3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3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3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3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3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3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3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3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3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3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3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3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3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3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3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3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3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3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3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3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3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3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3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3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3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3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3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3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3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3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3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3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3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3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3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3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3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3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3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3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3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3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3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3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3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3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3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3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3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3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3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3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3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3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3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3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3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3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3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3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3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3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3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3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3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3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3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3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3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3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3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3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3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3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3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3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3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3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3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3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3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3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3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3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3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3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3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3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3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3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3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3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3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3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3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3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3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3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3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3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3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3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3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3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3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3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3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3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3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3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3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3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3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3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3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3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3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3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3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3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3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3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3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3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3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3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3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3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3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3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3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3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3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3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3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3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3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3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3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3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3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3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3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3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3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3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3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3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3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3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3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3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3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3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3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3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3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3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3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3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3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3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3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3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3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3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3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3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3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3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3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3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3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3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3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3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3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3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3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3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3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3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3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3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3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3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3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3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3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3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3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3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3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3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3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3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3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3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3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3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3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3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3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3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3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3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3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3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3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3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3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3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3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3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3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3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3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3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3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3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3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3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3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3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3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3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3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3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3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3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3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3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3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3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3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3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3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3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3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3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3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3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3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3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3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3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3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3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3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3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3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3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3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3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3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3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3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3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3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3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3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3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3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3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3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3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3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3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3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3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3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3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3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3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3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3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3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3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3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3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3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3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3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3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3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3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3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3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3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3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3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3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3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3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3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3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3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3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3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3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3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3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3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3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3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3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3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3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3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3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3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3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3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3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3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3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3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3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3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3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3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3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3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3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3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3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3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3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3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3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3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3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3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3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3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3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3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3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3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3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3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3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3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3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3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3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3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3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3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3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3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3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3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3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3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3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3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3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3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3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3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3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3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3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3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3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3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3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3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3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3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3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3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3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3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3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3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3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3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3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3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3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3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3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3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3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3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3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3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3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3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3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3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3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3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3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3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3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3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3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3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3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3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3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3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3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3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3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3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3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3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3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3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3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3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3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3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3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3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3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3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3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3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3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3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3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3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3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3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3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3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3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3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3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3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3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3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3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3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3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3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3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3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3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3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3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3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3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3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3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3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3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3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3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3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3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3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3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3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3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3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3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3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3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3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3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3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3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3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3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3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3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3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3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3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3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3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3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3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3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3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3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3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3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3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3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3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3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3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3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3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3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3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3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3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3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3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3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3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3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3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3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3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3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3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3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3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3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3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3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3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3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3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3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3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3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3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3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3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3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3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3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3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3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3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3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3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3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3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3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3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3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3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3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3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3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3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3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3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3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3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3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3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3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3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3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3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3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3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3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3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3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3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3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3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3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3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3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3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3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3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3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3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3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3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3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3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3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3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3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3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3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3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3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3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3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3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3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3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3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3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3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3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3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3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3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3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3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3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3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3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3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3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3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3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3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3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3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3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3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3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3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3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3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3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3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3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3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3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3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3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3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3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3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3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3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3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3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3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3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3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3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3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3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3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3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3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3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3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3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3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3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3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3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3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3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3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3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3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3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3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3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3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3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3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3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3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3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3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3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3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3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3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3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3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3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3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3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3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3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3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3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3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3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3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3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3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3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3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3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3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3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3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3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3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3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3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3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3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3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3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3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3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3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1"/>
      <c r="C1001" s="3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>
      <c r="A1002" s="1"/>
      <c r="B1002" s="1"/>
      <c r="C1002" s="3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>
      <c r="A1003" s="1"/>
      <c r="B1003" s="1"/>
      <c r="C1003" s="3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2">
    <mergeCell ref="A1:D1"/>
    <mergeCell ref="A47:C47"/>
  </mergeCells>
  <pageMargins left="0.7" right="0.7" top="0.5" bottom="0.5" header="0" footer="0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ECWSP</vt:lpstr>
      <vt:lpstr>SAMPLE 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Jonathan Freirich</cp:lastModifiedBy>
  <dcterms:created xsi:type="dcterms:W3CDTF">2026-09-16T13:25:40Z</dcterms:created>
  <dcterms:modified xsi:type="dcterms:W3CDTF">2026-09-16T13:25:40Z</dcterms:modified>
</cp:coreProperties>
</file>