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SGP" sheetId="1" state="visible" r:id="rId3"/>
    <sheet name="SAMPLE BUDGE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<sst xmlns="http://schemas.openxmlformats.org/spreadsheetml/2006/main" count="151" uniqueCount="74">
  <si>
    <t xml:space="preserve">*** MAKE A COPY before filling out for submitting an application. ***</t>
  </si>
  <si>
    <t xml:space="preserve">Municipal Support Grant Program Budget</t>
  </si>
  <si>
    <t xml:space="preserve">Enter amounts in column B and explanations in column C. Gray cells calculate automatically. Skip any line that does not apply.</t>
  </si>
  <si>
    <t xml:space="preserve">Municipality Name:</t>
  </si>
  <si>
    <t xml:space="preserve">County:</t>
  </si>
  <si>
    <t xml:space="preserve">Estimated Nights Open:</t>
  </si>
  <si>
    <t xml:space="preserve">Your best estimate of Cold Weather Advisory nights, plus any warmer nights you plan to open. We can help you land on a number.</t>
  </si>
  <si>
    <t xml:space="preserve">Budget Line</t>
  </si>
  <si>
    <t xml:space="preserve">Amount
(entire season)</t>
  </si>
  <si>
    <t xml:space="preserve">Budget Narrative
(describe how you arrived at the amount)</t>
  </si>
  <si>
    <t xml:space="preserve">Per Night</t>
  </si>
  <si>
    <t xml:space="preserve">1. Overnight Emergency Shelter Operations &amp; Staffing</t>
  </si>
  <si>
    <t xml:space="preserve">Salaries &amp; Wages</t>
  </si>
  <si>
    <t xml:space="preserve">Fringe / FICA</t>
  </si>
  <si>
    <t xml:space="preserve">Stipends or Subcontractors</t>
  </si>
  <si>
    <t xml:space="preserve">Rent/Lease</t>
  </si>
  <si>
    <t xml:space="preserve">Utilities</t>
  </si>
  <si>
    <t xml:space="preserve">Insurance</t>
  </si>
  <si>
    <t xml:space="preserve">Security</t>
  </si>
  <si>
    <t xml:space="preserve">Background Checks</t>
  </si>
  <si>
    <t xml:space="preserve">Shelter Supplies</t>
  </si>
  <si>
    <t xml:space="preserve">Cleaning &amp; Laundry Supplies</t>
  </si>
  <si>
    <t xml:space="preserve">Food &amp; Meals</t>
  </si>
  <si>
    <t xml:space="preserve">Office Supplies</t>
  </si>
  <si>
    <t xml:space="preserve">Other: </t>
  </si>
  <si>
    <t xml:space="preserve">SUBTOTAL</t>
  </si>
  <si>
    <t xml:space="preserve">2. Repairs &amp; Readiness Work at a Dedicated Shelter Facility</t>
  </si>
  <si>
    <t xml:space="preserve">Describe the work and your plan for using the facility and items in future seasons</t>
  </si>
  <si>
    <t xml:space="preserve">Beds &amp; Bedding</t>
  </si>
  <si>
    <t xml:space="preserve">Equipment</t>
  </si>
  <si>
    <t xml:space="preserve">Permits &amp; Inspections</t>
  </si>
  <si>
    <t xml:space="preserve">Repairs &amp; Code-Required Safety Improvements</t>
  </si>
  <si>
    <t xml:space="preserve">3. Daytime Warming &amp; Provisions (at the same site as the overnight shelter)</t>
  </si>
  <si>
    <t xml:space="preserve">Staffing (wages, fringe, stipends)</t>
  </si>
  <si>
    <t xml:space="preserve">Food &amp; Provisions</t>
  </si>
  <si>
    <t xml:space="preserve">4. Transportation</t>
  </si>
  <si>
    <t xml:space="preserve">Guest Transportation</t>
  </si>
  <si>
    <t xml:space="preserve">Transport Under a Collaborative Agreement</t>
  </si>
  <si>
    <t xml:space="preserve">5. Life-Saving Supplies</t>
  </si>
  <si>
    <t xml:space="preserve">Coats &amp; Warm Clothing</t>
  </si>
  <si>
    <t xml:space="preserve">Sleeping Bags &amp; Blankets</t>
  </si>
  <si>
    <t xml:space="preserve">Tents</t>
  </si>
  <si>
    <t xml:space="preserve">BUDGET SUMMARY</t>
  </si>
  <si>
    <t xml:space="preserve">Use these totals for the budget table in your application</t>
  </si>
  <si>
    <t xml:space="preserve">TOTAL DIRECT COSTS</t>
  </si>
  <si>
    <t xml:space="preserve">Per Night shows operating costs only (sections 1, 3, and 4)</t>
  </si>
  <si>
    <t xml:space="preserve">Indirect (15%)</t>
  </si>
  <si>
    <t xml:space="preserve">15% de minimis based on Modified Total Direct Costs*. Optional.</t>
  </si>
  <si>
    <t xml:space="preserve">TOTAL REQUEST</t>
  </si>
  <si>
    <t xml:space="preserve">* NOTE: MTDC excludes overhead (rent, utilities, insurance), administrative costs (office supplies), and repairs and readiness work (section 2).</t>
  </si>
  <si>
    <t xml:space="preserve">Most awards this year are expected to fall between $10,000 and $30,000. Overtime for existing town staff and in-kind use of town buildings are both common and welcome.</t>
  </si>
  <si>
    <t xml:space="preserve">Town of Sample, VT</t>
  </si>
  <si>
    <t xml:space="preserve">COUNTY IN VT</t>
  </si>
  <si>
    <t xml:space="preserve">2 overnight staff @ $25/hr x 12 hrs x 8 nights; town coordinator overtime @ $40/hr x 4 hrs x 8 nights</t>
  </si>
  <si>
    <t xml:space="preserve">7.65% FICA on wages</t>
  </si>
  <si>
    <t xml:space="preserve">Volunteer stipends, $100/night x 8 nights</t>
  </si>
  <si>
    <t xml:space="preserve">Town hall - in-kind, no cost</t>
  </si>
  <si>
    <t xml:space="preserve">Added heat and electric for overnight use, est. $50/night</t>
  </si>
  <si>
    <t xml:space="preserve">Rider on town liability policy for overnight sheltering</t>
  </si>
  <si>
    <t xml:space="preserve">6 staff and volunteers @ $25</t>
  </si>
  <si>
    <t xml:space="preserve">Toiletries, first aid kit, phone chargers, flashlights</t>
  </si>
  <si>
    <t xml:space="preserve">Disinfectant, mops, laundering bedding between nights</t>
  </si>
  <si>
    <t xml:space="preserve">Evening snack and breakfast, $4/guest x 20 guests x 8 nights</t>
  </si>
  <si>
    <t xml:space="preserve">Sign-in sheets, clipboards, pens</t>
  </si>
  <si>
    <t xml:space="preserve">20 cots @ $85; 20 bedding sets @ $40. Stored at town garage for future seasons</t>
  </si>
  <si>
    <t xml:space="preserve">Lockable storage for guest belongings; portable room dividers</t>
  </si>
  <si>
    <t xml:space="preserve">Fire marshal inspection for overnight occupancy</t>
  </si>
  <si>
    <t xml:space="preserve">CO detectors, smoke alarms, emergency exit lighting in town hall</t>
  </si>
  <si>
    <t xml:space="preserve">1 staff @ $22/hr x 8 hrs x 8 days</t>
  </si>
  <si>
    <t xml:space="preserve">Coffee, soup, snacks</t>
  </si>
  <si>
    <t xml:space="preserve">On-call driver or taxi to and from the shelter</t>
  </si>
  <si>
    <t xml:space="preserve">Not needed - sheltering in town</t>
  </si>
  <si>
    <t xml:space="preserve">15 winter coats @ $50</t>
  </si>
  <si>
    <t xml:space="preserve">15 cold-rated sleeping bags @ $60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</si>
</sst>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\$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name val="Arial"/>
      <family val="0"/>
      <charset val="1"/>
    </font>
    <font>
      <sz val="18"/>
      <name val="Arial"/>
      <family val="0"/>
      <charset val="1"/>
    </font>
    <font>
      <i val="true"/>
      <sz val="10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  <font>
      <sz val="12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E599"/>
        <bgColor rgb="FFFFFF99"/>
      </patternFill>
    </fill>
    <fill>
      <patternFill patternType="solid">
        <fgColor rgb="FFF2F2F2"/>
        <bgColor rgb="FFFFFFCC"/>
      </patternFill>
    </fill>
    <fill>
      <patternFill patternType="solid">
        <fgColor rgb="FFD8D8D8"/>
        <bgColor rgb="FFC0C0C0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double"/>
      <diagonal/>
    </border>
    <border diagonalUp="false" diagonalDown="false">
      <left/>
      <right/>
      <top style="thin"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E5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9.3"/>
    <col collapsed="false" customWidth="true" hidden="false" outlineLevel="0" max="3" min="3" style="0" width="58"/>
    <col collapsed="false" customWidth="true" hidden="false" outlineLevel="0" max="4" min="4" style="0" width="14.8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</row>
    <row r="2" customFormat="false" ht="22.0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  <c r="B4" s="5"/>
    </row>
    <row r="5" customFormat="false" ht="15" hidden="false" customHeight="false" outlineLevel="0" collapsed="false">
      <c r="A5" s="4" t="s">
        <v>4</v>
      </c>
      <c r="B5" s="5"/>
    </row>
    <row r="6" customFormat="false" ht="27.75" hidden="false" customHeight="true" outlineLevel="0" collapsed="false">
      <c r="A6" s="4" t="s">
        <v>5</v>
      </c>
      <c r="B6" s="6"/>
      <c r="C6" s="7" t="s">
        <v>6</v>
      </c>
    </row>
    <row r="8" customFormat="false" ht="30" hidden="false" customHeight="true" outlineLevel="0" collapsed="false">
      <c r="A8" s="8" t="s">
        <v>7</v>
      </c>
      <c r="B8" s="8" t="s">
        <v>8</v>
      </c>
      <c r="C8" s="8" t="s">
        <v>9</v>
      </c>
      <c r="D8" s="9" t="s">
        <v>10</v>
      </c>
    </row>
    <row r="9" customFormat="false" ht="30" hidden="false" customHeight="true" outlineLevel="0" collapsed="false">
      <c r="A9" s="8" t="s">
        <v>11</v>
      </c>
      <c r="B9" s="10"/>
      <c r="C9" s="10"/>
      <c r="D9" s="11"/>
    </row>
    <row r="10" customFormat="false" ht="15.75" hidden="false" customHeight="true" outlineLevel="0" collapsed="false">
      <c r="A10" s="12" t="s">
        <v>12</v>
      </c>
      <c r="B10" s="13"/>
      <c r="C10" s="12"/>
      <c r="D10" s="14" t="str">
        <f aca="false">IF(AND($B$6&gt;0,B10&lt;&gt;""),B10/$B$6,"")</f>
        <v/>
      </c>
    </row>
    <row r="11" customFormat="false" ht="15.75" hidden="false" customHeight="true" outlineLevel="0" collapsed="false">
      <c r="A11" s="12" t="s">
        <v>13</v>
      </c>
      <c r="B11" s="13"/>
      <c r="C11" s="12"/>
      <c r="D11" s="14" t="str">
        <f aca="false">IF(AND($B$6&gt;0,B11&lt;&gt;""),B11/$B$6,"")</f>
        <v/>
      </c>
    </row>
    <row r="12" customFormat="false" ht="15.75" hidden="false" customHeight="true" outlineLevel="0" collapsed="false">
      <c r="A12" s="12" t="s">
        <v>14</v>
      </c>
      <c r="B12" s="13"/>
      <c r="C12" s="12"/>
      <c r="D12" s="14" t="str">
        <f aca="false">IF(AND($B$6&gt;0,B12&lt;&gt;""),B12/$B$6,"")</f>
        <v/>
      </c>
    </row>
    <row r="13" customFormat="false" ht="15.75" hidden="false" customHeight="true" outlineLevel="0" collapsed="false">
      <c r="A13" s="12" t="s">
        <v>15</v>
      </c>
      <c r="B13" s="13"/>
      <c r="C13" s="12"/>
      <c r="D13" s="14" t="str">
        <f aca="false">IF(AND($B$6&gt;0,B13&lt;&gt;""),B13/$B$6,"")</f>
        <v/>
      </c>
    </row>
    <row r="14" customFormat="false" ht="15.75" hidden="false" customHeight="true" outlineLevel="0" collapsed="false">
      <c r="A14" s="12" t="s">
        <v>16</v>
      </c>
      <c r="B14" s="13"/>
      <c r="C14" s="12"/>
      <c r="D14" s="14" t="str">
        <f aca="false">IF(AND($B$6&gt;0,B14&lt;&gt;""),B14/$B$6,"")</f>
        <v/>
      </c>
    </row>
    <row r="15" customFormat="false" ht="15.75" hidden="false" customHeight="true" outlineLevel="0" collapsed="false">
      <c r="A15" s="12" t="s">
        <v>17</v>
      </c>
      <c r="B15" s="13"/>
      <c r="C15" s="12"/>
      <c r="D15" s="14" t="str">
        <f aca="false">IF(AND($B$6&gt;0,B15&lt;&gt;""),B15/$B$6,"")</f>
        <v/>
      </c>
    </row>
    <row r="16" customFormat="false" ht="15.75" hidden="false" customHeight="true" outlineLevel="0" collapsed="false">
      <c r="A16" s="12" t="s">
        <v>18</v>
      </c>
      <c r="B16" s="13"/>
      <c r="C16" s="12"/>
      <c r="D16" s="14" t="str">
        <f aca="false">IF(AND($B$6&gt;0,B16&lt;&gt;""),B16/$B$6,"")</f>
        <v/>
      </c>
    </row>
    <row r="17" customFormat="false" ht="15.75" hidden="false" customHeight="true" outlineLevel="0" collapsed="false">
      <c r="A17" s="12" t="s">
        <v>19</v>
      </c>
      <c r="B17" s="13"/>
      <c r="C17" s="12"/>
      <c r="D17" s="14" t="str">
        <f aca="false">IF(AND($B$6&gt;0,B17&lt;&gt;""),B17/$B$6,"")</f>
        <v/>
      </c>
    </row>
    <row r="18" customFormat="false" ht="15.75" hidden="false" customHeight="true" outlineLevel="0" collapsed="false">
      <c r="A18" s="12" t="s">
        <v>20</v>
      </c>
      <c r="B18" s="13"/>
      <c r="C18" s="12"/>
      <c r="D18" s="14" t="str">
        <f aca="false">IF(AND($B$6&gt;0,B18&lt;&gt;""),B18/$B$6,"")</f>
        <v/>
      </c>
    </row>
    <row r="19" customFormat="false" ht="15.75" hidden="false" customHeight="true" outlineLevel="0" collapsed="false">
      <c r="A19" s="12" t="s">
        <v>21</v>
      </c>
      <c r="B19" s="13"/>
      <c r="C19" s="12"/>
      <c r="D19" s="14" t="str">
        <f aca="false">IF(AND($B$6&gt;0,B19&lt;&gt;""),B19/$B$6,"")</f>
        <v/>
      </c>
    </row>
    <row r="20" customFormat="false" ht="15.75" hidden="false" customHeight="true" outlineLevel="0" collapsed="false">
      <c r="A20" s="12" t="s">
        <v>22</v>
      </c>
      <c r="B20" s="13"/>
      <c r="C20" s="12"/>
      <c r="D20" s="14" t="str">
        <f aca="false">IF(AND($B$6&gt;0,B20&lt;&gt;""),B20/$B$6,"")</f>
        <v/>
      </c>
    </row>
    <row r="21" customFormat="false" ht="15.75" hidden="false" customHeight="true" outlineLevel="0" collapsed="false">
      <c r="A21" s="12" t="s">
        <v>23</v>
      </c>
      <c r="B21" s="13"/>
      <c r="C21" s="12"/>
      <c r="D21" s="14" t="str">
        <f aca="false">IF(AND($B$6&gt;0,B21&lt;&gt;""),B21/$B$6,"")</f>
        <v/>
      </c>
    </row>
    <row r="22" customFormat="false" ht="15.75" hidden="false" customHeight="true" outlineLevel="0" collapsed="false">
      <c r="A22" s="12" t="s">
        <v>24</v>
      </c>
      <c r="B22" s="13"/>
      <c r="C22" s="12"/>
      <c r="D22" s="14" t="str">
        <f aca="false">IF(AND($B$6&gt;0,B22&lt;&gt;""),B22/$B$6,"")</f>
        <v/>
      </c>
    </row>
    <row r="23" customFormat="false" ht="15" hidden="false" customHeight="false" outlineLevel="0" collapsed="false">
      <c r="A23" s="15" t="s">
        <v>25</v>
      </c>
      <c r="B23" s="16" t="n">
        <f aca="false">SUM(B10:B22)</f>
        <v>0</v>
      </c>
      <c r="C23" s="10"/>
      <c r="D23" s="17" t="str">
        <f aca="false">IF($B$6&gt;0,B23/$B$6,"")</f>
        <v/>
      </c>
    </row>
    <row r="25" customFormat="false" ht="30" hidden="false" customHeight="true" outlineLevel="0" collapsed="false">
      <c r="A25" s="8" t="s">
        <v>26</v>
      </c>
      <c r="B25" s="10"/>
      <c r="C25" s="18" t="s">
        <v>27</v>
      </c>
      <c r="D25" s="11"/>
    </row>
    <row r="26" customFormat="false" ht="15.75" hidden="false" customHeight="true" outlineLevel="0" collapsed="false">
      <c r="A26" s="12" t="s">
        <v>28</v>
      </c>
      <c r="B26" s="13"/>
      <c r="C26" s="12"/>
      <c r="D26" s="14"/>
    </row>
    <row r="27" customFormat="false" ht="15.75" hidden="false" customHeight="true" outlineLevel="0" collapsed="false">
      <c r="A27" s="12" t="s">
        <v>29</v>
      </c>
      <c r="B27" s="13"/>
      <c r="C27" s="12"/>
      <c r="D27" s="14"/>
    </row>
    <row r="28" customFormat="false" ht="15.75" hidden="false" customHeight="true" outlineLevel="0" collapsed="false">
      <c r="A28" s="12" t="s">
        <v>30</v>
      </c>
      <c r="B28" s="13"/>
      <c r="C28" s="12"/>
      <c r="D28" s="14"/>
    </row>
    <row r="29" customFormat="false" ht="15.75" hidden="false" customHeight="true" outlineLevel="0" collapsed="false">
      <c r="A29" s="12" t="s">
        <v>31</v>
      </c>
      <c r="B29" s="13"/>
      <c r="C29" s="12"/>
      <c r="D29" s="14"/>
    </row>
    <row r="30" customFormat="false" ht="15.75" hidden="false" customHeight="true" outlineLevel="0" collapsed="false">
      <c r="A30" s="12" t="s">
        <v>24</v>
      </c>
      <c r="B30" s="13"/>
      <c r="C30" s="12"/>
      <c r="D30" s="14"/>
    </row>
    <row r="31" customFormat="false" ht="15" hidden="false" customHeight="false" outlineLevel="0" collapsed="false">
      <c r="A31" s="15" t="s">
        <v>25</v>
      </c>
      <c r="B31" s="16" t="n">
        <f aca="false">SUM(B26:B30)</f>
        <v>0</v>
      </c>
      <c r="C31" s="10"/>
      <c r="D31" s="11"/>
    </row>
    <row r="33" customFormat="false" ht="30" hidden="false" customHeight="true" outlineLevel="0" collapsed="false">
      <c r="A33" s="8" t="s">
        <v>32</v>
      </c>
      <c r="B33" s="10"/>
      <c r="C33" s="10"/>
      <c r="D33" s="11"/>
    </row>
    <row r="34" customFormat="false" ht="15.75" hidden="false" customHeight="true" outlineLevel="0" collapsed="false">
      <c r="A34" s="12" t="s">
        <v>33</v>
      </c>
      <c r="B34" s="13"/>
      <c r="C34" s="12"/>
      <c r="D34" s="14" t="str">
        <f aca="false">IF(AND($B$6&gt;0,B34&lt;&gt;""),B34/$B$6,"")</f>
        <v/>
      </c>
    </row>
    <row r="35" customFormat="false" ht="15.75" hidden="false" customHeight="true" outlineLevel="0" collapsed="false">
      <c r="A35" s="12" t="s">
        <v>34</v>
      </c>
      <c r="B35" s="13"/>
      <c r="C35" s="12"/>
      <c r="D35" s="14" t="str">
        <f aca="false">IF(AND($B$6&gt;0,B35&lt;&gt;""),B35/$B$6,"")</f>
        <v/>
      </c>
    </row>
    <row r="36" customFormat="false" ht="15.75" hidden="false" customHeight="true" outlineLevel="0" collapsed="false">
      <c r="A36" s="12" t="s">
        <v>24</v>
      </c>
      <c r="B36" s="13"/>
      <c r="C36" s="12"/>
      <c r="D36" s="14" t="str">
        <f aca="false">IF(AND($B$6&gt;0,B36&lt;&gt;""),B36/$B$6,"")</f>
        <v/>
      </c>
    </row>
    <row r="37" customFormat="false" ht="15" hidden="false" customHeight="false" outlineLevel="0" collapsed="false">
      <c r="A37" s="15" t="s">
        <v>25</v>
      </c>
      <c r="B37" s="16" t="n">
        <f aca="false">SUM(B34:B36)</f>
        <v>0</v>
      </c>
      <c r="C37" s="10"/>
      <c r="D37" s="17" t="str">
        <f aca="false">IF($B$6&gt;0,B37/$B$6,"")</f>
        <v/>
      </c>
    </row>
    <row r="39" customFormat="false" ht="15" hidden="false" customHeight="false" outlineLevel="0" collapsed="false">
      <c r="A39" s="8" t="s">
        <v>35</v>
      </c>
      <c r="B39" s="10"/>
      <c r="C39" s="10"/>
      <c r="D39" s="11"/>
    </row>
    <row r="40" customFormat="false" ht="15.75" hidden="false" customHeight="true" outlineLevel="0" collapsed="false">
      <c r="A40" s="12" t="s">
        <v>36</v>
      </c>
      <c r="B40" s="13"/>
      <c r="C40" s="12"/>
      <c r="D40" s="14" t="str">
        <f aca="false">IF(AND($B$6&gt;0,B40&lt;&gt;""),B40/$B$6,"")</f>
        <v/>
      </c>
    </row>
    <row r="41" customFormat="false" ht="15.75" hidden="false" customHeight="true" outlineLevel="0" collapsed="false">
      <c r="A41" s="12" t="s">
        <v>37</v>
      </c>
      <c r="B41" s="13"/>
      <c r="C41" s="12"/>
      <c r="D41" s="14" t="str">
        <f aca="false">IF(AND($B$6&gt;0,B41&lt;&gt;""),B41/$B$6,"")</f>
        <v/>
      </c>
    </row>
    <row r="42" customFormat="false" ht="15.75" hidden="false" customHeight="true" outlineLevel="0" collapsed="false">
      <c r="A42" s="12" t="s">
        <v>24</v>
      </c>
      <c r="B42" s="13"/>
      <c r="C42" s="12"/>
      <c r="D42" s="14" t="str">
        <f aca="false">IF(AND($B$6&gt;0,B42&lt;&gt;""),B42/$B$6,"")</f>
        <v/>
      </c>
    </row>
    <row r="43" customFormat="false" ht="15" hidden="false" customHeight="false" outlineLevel="0" collapsed="false">
      <c r="A43" s="15" t="s">
        <v>25</v>
      </c>
      <c r="B43" s="16" t="n">
        <f aca="false">SUM(B40:B42)</f>
        <v>0</v>
      </c>
      <c r="C43" s="10"/>
      <c r="D43" s="17" t="str">
        <f aca="false">IF($B$6&gt;0,B43/$B$6,"")</f>
        <v/>
      </c>
    </row>
    <row r="45" customFormat="false" ht="15" hidden="false" customHeight="false" outlineLevel="0" collapsed="false">
      <c r="A45" s="8" t="s">
        <v>38</v>
      </c>
      <c r="B45" s="10"/>
      <c r="C45" s="10"/>
      <c r="D45" s="11"/>
    </row>
    <row r="46" customFormat="false" ht="15.75" hidden="false" customHeight="true" outlineLevel="0" collapsed="false">
      <c r="A46" s="12" t="s">
        <v>39</v>
      </c>
      <c r="B46" s="13"/>
      <c r="C46" s="12"/>
      <c r="D46" s="14"/>
    </row>
    <row r="47" customFormat="false" ht="15.75" hidden="false" customHeight="true" outlineLevel="0" collapsed="false">
      <c r="A47" s="12" t="s">
        <v>40</v>
      </c>
      <c r="B47" s="13"/>
      <c r="C47" s="12"/>
      <c r="D47" s="14"/>
    </row>
    <row r="48" customFormat="false" ht="15.75" hidden="false" customHeight="true" outlineLevel="0" collapsed="false">
      <c r="A48" s="12" t="s">
        <v>41</v>
      </c>
      <c r="B48" s="13"/>
      <c r="C48" s="12"/>
      <c r="D48" s="14"/>
    </row>
    <row r="49" customFormat="false" ht="15.75" hidden="false" customHeight="true" outlineLevel="0" collapsed="false">
      <c r="A49" s="12" t="s">
        <v>24</v>
      </c>
      <c r="B49" s="13"/>
      <c r="C49" s="12"/>
      <c r="D49" s="14"/>
    </row>
    <row r="50" customFormat="false" ht="15" hidden="false" customHeight="false" outlineLevel="0" collapsed="false">
      <c r="A50" s="15" t="s">
        <v>25</v>
      </c>
      <c r="B50" s="16" t="n">
        <f aca="false">SUM(B46:B49)</f>
        <v>0</v>
      </c>
      <c r="C50" s="10"/>
      <c r="D50" s="11"/>
    </row>
    <row r="52" customFormat="false" ht="15" hidden="false" customHeight="false" outlineLevel="0" collapsed="false">
      <c r="A52" s="15" t="s">
        <v>42</v>
      </c>
      <c r="B52" s="10"/>
      <c r="C52" s="19" t="s">
        <v>43</v>
      </c>
      <c r="D52" s="11"/>
    </row>
    <row r="53" customFormat="false" ht="30" hidden="false" customHeight="true" outlineLevel="0" collapsed="false">
      <c r="A53" s="12" t="s">
        <v>11</v>
      </c>
      <c r="B53" s="13" t="n">
        <f aca="false">B23</f>
        <v>0</v>
      </c>
      <c r="C53" s="20"/>
      <c r="D53" s="21" t="str">
        <f aca="false">D23</f>
        <v/>
      </c>
    </row>
    <row r="54" customFormat="false" ht="30" hidden="false" customHeight="true" outlineLevel="0" collapsed="false">
      <c r="A54" s="12" t="s">
        <v>26</v>
      </c>
      <c r="B54" s="13" t="n">
        <f aca="false">B31</f>
        <v>0</v>
      </c>
      <c r="C54" s="20"/>
      <c r="D54" s="21"/>
    </row>
    <row r="55" customFormat="false" ht="30" hidden="false" customHeight="true" outlineLevel="0" collapsed="false">
      <c r="A55" s="12" t="s">
        <v>32</v>
      </c>
      <c r="B55" s="13" t="n">
        <f aca="false">B37</f>
        <v>0</v>
      </c>
      <c r="C55" s="20"/>
      <c r="D55" s="21" t="str">
        <f aca="false">D37</f>
        <v/>
      </c>
    </row>
    <row r="56" customFormat="false" ht="15" hidden="false" customHeight="false" outlineLevel="0" collapsed="false">
      <c r="A56" s="12" t="s">
        <v>35</v>
      </c>
      <c r="B56" s="13" t="n">
        <f aca="false">B43</f>
        <v>0</v>
      </c>
      <c r="C56" s="20"/>
      <c r="D56" s="21" t="str">
        <f aca="false">D43</f>
        <v/>
      </c>
    </row>
    <row r="57" customFormat="false" ht="15" hidden="false" customHeight="false" outlineLevel="0" collapsed="false">
      <c r="A57" s="12" t="s">
        <v>38</v>
      </c>
      <c r="B57" s="13" t="n">
        <f aca="false">B50</f>
        <v>0</v>
      </c>
      <c r="C57" s="20"/>
      <c r="D57" s="21"/>
    </row>
    <row r="58" customFormat="false" ht="15" hidden="false" customHeight="false" outlineLevel="0" collapsed="false">
      <c r="A58" s="15" t="s">
        <v>44</v>
      </c>
      <c r="B58" s="16" t="n">
        <f aca="false">SUM(B53:B57)</f>
        <v>0</v>
      </c>
      <c r="C58" s="22" t="s">
        <v>45</v>
      </c>
      <c r="D58" s="17" t="n">
        <f aca="false">SUM(D53:D57)</f>
        <v>0</v>
      </c>
    </row>
    <row r="59" customFormat="false" ht="15" hidden="false" customHeight="false" outlineLevel="0" collapsed="false">
      <c r="A59" s="23" t="s">
        <v>46</v>
      </c>
      <c r="B59" s="24" t="n">
        <f aca="false">(B58-B13-B14-B15-B21-B31)*0.15</f>
        <v>0</v>
      </c>
      <c r="C59" s="25" t="s">
        <v>47</v>
      </c>
    </row>
    <row r="60" customFormat="false" ht="21.75" hidden="false" customHeight="true" outlineLevel="0" collapsed="false">
      <c r="A60" s="26" t="s">
        <v>48</v>
      </c>
      <c r="B60" s="27" t="n">
        <f aca="false">B58+B59</f>
        <v>0</v>
      </c>
    </row>
    <row r="62" customFormat="false" ht="27.75" hidden="false" customHeight="true" outlineLevel="0" collapsed="false">
      <c r="A62" s="28" t="s">
        <v>49</v>
      </c>
      <c r="B62" s="28"/>
      <c r="C62" s="28"/>
    </row>
    <row r="63" customFormat="false" ht="27.75" hidden="false" customHeight="true" outlineLevel="0" collapsed="false">
      <c r="A63" s="28" t="s">
        <v>50</v>
      </c>
      <c r="B63" s="28"/>
      <c r="C63" s="28"/>
    </row>
  </sheetData>
  <mergeCells count="3">
    <mergeCell ref="A1:D1"/>
    <mergeCell ref="A62:C62"/>
    <mergeCell ref="A63:C6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9.3"/>
    <col collapsed="false" customWidth="true" hidden="false" outlineLevel="0" max="3" min="3" style="0" width="58"/>
    <col collapsed="false" customWidth="true" hidden="false" outlineLevel="0" max="4" min="4" style="0" width="14.8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</row>
    <row r="2" customFormat="false" ht="22.0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  <c r="B4" s="5" t="s">
        <v>51</v>
      </c>
    </row>
    <row r="5" customFormat="false" ht="15" hidden="false" customHeight="false" outlineLevel="0" collapsed="false">
      <c r="A5" s="4" t="s">
        <v>4</v>
      </c>
      <c r="B5" s="5" t="s">
        <v>52</v>
      </c>
    </row>
    <row r="6" customFormat="false" ht="27.75" hidden="false" customHeight="true" outlineLevel="0" collapsed="false">
      <c r="A6" s="4" t="s">
        <v>5</v>
      </c>
      <c r="B6" s="6" t="n">
        <v>8</v>
      </c>
      <c r="C6" s="7" t="s">
        <v>6</v>
      </c>
    </row>
    <row r="8" customFormat="false" ht="30" hidden="false" customHeight="true" outlineLevel="0" collapsed="false">
      <c r="A8" s="8" t="s">
        <v>7</v>
      </c>
      <c r="B8" s="8" t="s">
        <v>8</v>
      </c>
      <c r="C8" s="8" t="s">
        <v>9</v>
      </c>
      <c r="D8" s="9" t="s">
        <v>10</v>
      </c>
    </row>
    <row r="9" customFormat="false" ht="30" hidden="false" customHeight="true" outlineLevel="0" collapsed="false">
      <c r="A9" s="8" t="s">
        <v>11</v>
      </c>
      <c r="B9" s="10"/>
      <c r="C9" s="10"/>
      <c r="D9" s="11"/>
    </row>
    <row r="10" customFormat="false" ht="30" hidden="false" customHeight="true" outlineLevel="0" collapsed="false">
      <c r="A10" s="12" t="s">
        <v>12</v>
      </c>
      <c r="B10" s="13" t="n">
        <v>6080</v>
      </c>
      <c r="C10" s="12" t="s">
        <v>53</v>
      </c>
      <c r="D10" s="14" t="n">
        <f aca="false">IF(AND($B$6&gt;0,B10&lt;&gt;""),B10/$B$6,"")</f>
        <v>760</v>
      </c>
    </row>
    <row r="11" customFormat="false" ht="15.75" hidden="false" customHeight="true" outlineLevel="0" collapsed="false">
      <c r="A11" s="12" t="s">
        <v>13</v>
      </c>
      <c r="B11" s="13" t="n">
        <v>465.12</v>
      </c>
      <c r="C11" s="12" t="s">
        <v>54</v>
      </c>
      <c r="D11" s="14" t="n">
        <f aca="false">IF(AND($B$6&gt;0,B11&lt;&gt;""),B11/$B$6,"")</f>
        <v>58.14</v>
      </c>
    </row>
    <row r="12" customFormat="false" ht="15.75" hidden="false" customHeight="true" outlineLevel="0" collapsed="false">
      <c r="A12" s="12" t="s">
        <v>14</v>
      </c>
      <c r="B12" s="13" t="n">
        <v>800</v>
      </c>
      <c r="C12" s="12" t="s">
        <v>55</v>
      </c>
      <c r="D12" s="14" t="n">
        <f aca="false">IF(AND($B$6&gt;0,B12&lt;&gt;""),B12/$B$6,"")</f>
        <v>100</v>
      </c>
    </row>
    <row r="13" customFormat="false" ht="15.75" hidden="false" customHeight="true" outlineLevel="0" collapsed="false">
      <c r="A13" s="12" t="s">
        <v>15</v>
      </c>
      <c r="B13" s="13"/>
      <c r="C13" s="12" t="s">
        <v>56</v>
      </c>
      <c r="D13" s="14" t="str">
        <f aca="false">IF(AND($B$6&gt;0,B13&lt;&gt;""),B13/$B$6,"")</f>
        <v/>
      </c>
    </row>
    <row r="14" customFormat="false" ht="30" hidden="false" customHeight="true" outlineLevel="0" collapsed="false">
      <c r="A14" s="12" t="s">
        <v>16</v>
      </c>
      <c r="B14" s="13" t="n">
        <v>400</v>
      </c>
      <c r="C14" s="12" t="s">
        <v>57</v>
      </c>
      <c r="D14" s="14" t="n">
        <f aca="false">IF(AND($B$6&gt;0,B14&lt;&gt;""),B14/$B$6,"")</f>
        <v>50</v>
      </c>
    </row>
    <row r="15" customFormat="false" ht="15.75" hidden="false" customHeight="true" outlineLevel="0" collapsed="false">
      <c r="A15" s="12" t="s">
        <v>17</v>
      </c>
      <c r="B15" s="13" t="n">
        <v>500</v>
      </c>
      <c r="C15" s="12" t="s">
        <v>58</v>
      </c>
      <c r="D15" s="14" t="n">
        <f aca="false">IF(AND($B$6&gt;0,B15&lt;&gt;""),B15/$B$6,"")</f>
        <v>62.5</v>
      </c>
    </row>
    <row r="16" customFormat="false" ht="15.75" hidden="false" customHeight="true" outlineLevel="0" collapsed="false">
      <c r="A16" s="12" t="s">
        <v>18</v>
      </c>
      <c r="B16" s="13"/>
      <c r="C16" s="12"/>
      <c r="D16" s="14" t="str">
        <f aca="false">IF(AND($B$6&gt;0,B16&lt;&gt;""),B16/$B$6,"")</f>
        <v/>
      </c>
    </row>
    <row r="17" customFormat="false" ht="15.75" hidden="false" customHeight="true" outlineLevel="0" collapsed="false">
      <c r="A17" s="12" t="s">
        <v>19</v>
      </c>
      <c r="B17" s="13" t="n">
        <v>150</v>
      </c>
      <c r="C17" s="12" t="s">
        <v>59</v>
      </c>
      <c r="D17" s="14" t="n">
        <f aca="false">IF(AND($B$6&gt;0,B17&lt;&gt;""),B17/$B$6,"")</f>
        <v>18.75</v>
      </c>
    </row>
    <row r="18" customFormat="false" ht="15.75" hidden="false" customHeight="true" outlineLevel="0" collapsed="false">
      <c r="A18" s="12" t="s">
        <v>20</v>
      </c>
      <c r="B18" s="13" t="n">
        <v>600</v>
      </c>
      <c r="C18" s="12" t="s">
        <v>60</v>
      </c>
      <c r="D18" s="14" t="n">
        <f aca="false">IF(AND($B$6&gt;0,B18&lt;&gt;""),B18/$B$6,"")</f>
        <v>75</v>
      </c>
    </row>
    <row r="19" customFormat="false" ht="15.75" hidden="false" customHeight="true" outlineLevel="0" collapsed="false">
      <c r="A19" s="12" t="s">
        <v>21</v>
      </c>
      <c r="B19" s="13" t="n">
        <v>400</v>
      </c>
      <c r="C19" s="12" t="s">
        <v>61</v>
      </c>
      <c r="D19" s="14" t="n">
        <f aca="false">IF(AND($B$6&gt;0,B19&lt;&gt;""),B19/$B$6,"")</f>
        <v>50</v>
      </c>
    </row>
    <row r="20" customFormat="false" ht="30" hidden="false" customHeight="true" outlineLevel="0" collapsed="false">
      <c r="A20" s="12" t="s">
        <v>22</v>
      </c>
      <c r="B20" s="13" t="n">
        <v>640</v>
      </c>
      <c r="C20" s="12" t="s">
        <v>62</v>
      </c>
      <c r="D20" s="14" t="n">
        <f aca="false">IF(AND($B$6&gt;0,B20&lt;&gt;""),B20/$B$6,"")</f>
        <v>80</v>
      </c>
    </row>
    <row r="21" customFormat="false" ht="15.75" hidden="false" customHeight="true" outlineLevel="0" collapsed="false">
      <c r="A21" s="12" t="s">
        <v>23</v>
      </c>
      <c r="B21" s="13" t="n">
        <v>100</v>
      </c>
      <c r="C21" s="12" t="s">
        <v>63</v>
      </c>
      <c r="D21" s="14" t="n">
        <f aca="false">IF(AND($B$6&gt;0,B21&lt;&gt;""),B21/$B$6,"")</f>
        <v>12.5</v>
      </c>
    </row>
    <row r="22" customFormat="false" ht="15.75" hidden="false" customHeight="true" outlineLevel="0" collapsed="false">
      <c r="A22" s="12" t="s">
        <v>24</v>
      </c>
      <c r="B22" s="13"/>
      <c r="C22" s="12"/>
      <c r="D22" s="14" t="str">
        <f aca="false">IF(AND($B$6&gt;0,B22&lt;&gt;""),B22/$B$6,"")</f>
        <v/>
      </c>
    </row>
    <row r="23" customFormat="false" ht="15" hidden="false" customHeight="false" outlineLevel="0" collapsed="false">
      <c r="A23" s="15" t="s">
        <v>25</v>
      </c>
      <c r="B23" s="16" t="n">
        <f aca="false">SUM(B10:B22)</f>
        <v>10135.12</v>
      </c>
      <c r="C23" s="10"/>
      <c r="D23" s="17" t="n">
        <f aca="false">IF($B$6&gt;0,B23/$B$6,"")</f>
        <v>1266.89</v>
      </c>
    </row>
    <row r="25" customFormat="false" ht="30" hidden="false" customHeight="true" outlineLevel="0" collapsed="false">
      <c r="A25" s="8" t="s">
        <v>26</v>
      </c>
      <c r="B25" s="10"/>
      <c r="C25" s="18" t="s">
        <v>27</v>
      </c>
      <c r="D25" s="11"/>
    </row>
    <row r="26" customFormat="false" ht="30" hidden="false" customHeight="true" outlineLevel="0" collapsed="false">
      <c r="A26" s="12" t="s">
        <v>28</v>
      </c>
      <c r="B26" s="13" t="n">
        <v>2500</v>
      </c>
      <c r="C26" s="12" t="s">
        <v>64</v>
      </c>
      <c r="D26" s="14"/>
    </row>
    <row r="27" customFormat="false" ht="30" hidden="false" customHeight="true" outlineLevel="0" collapsed="false">
      <c r="A27" s="12" t="s">
        <v>29</v>
      </c>
      <c r="B27" s="13" t="n">
        <v>750</v>
      </c>
      <c r="C27" s="12" t="s">
        <v>65</v>
      </c>
      <c r="D27" s="14"/>
    </row>
    <row r="28" customFormat="false" ht="15.75" hidden="false" customHeight="true" outlineLevel="0" collapsed="false">
      <c r="A28" s="12" t="s">
        <v>30</v>
      </c>
      <c r="B28" s="13" t="n">
        <v>150</v>
      </c>
      <c r="C28" s="12" t="s">
        <v>66</v>
      </c>
      <c r="D28" s="14"/>
    </row>
    <row r="29" customFormat="false" ht="30" hidden="false" customHeight="true" outlineLevel="0" collapsed="false">
      <c r="A29" s="12" t="s">
        <v>31</v>
      </c>
      <c r="B29" s="13" t="n">
        <v>1200</v>
      </c>
      <c r="C29" s="12" t="s">
        <v>67</v>
      </c>
      <c r="D29" s="14"/>
    </row>
    <row r="30" customFormat="false" ht="15.75" hidden="false" customHeight="true" outlineLevel="0" collapsed="false">
      <c r="A30" s="12" t="s">
        <v>24</v>
      </c>
      <c r="B30" s="13"/>
      <c r="C30" s="12"/>
      <c r="D30" s="14"/>
    </row>
    <row r="31" customFormat="false" ht="15" hidden="false" customHeight="false" outlineLevel="0" collapsed="false">
      <c r="A31" s="15" t="s">
        <v>25</v>
      </c>
      <c r="B31" s="16" t="n">
        <f aca="false">SUM(B26:B30)</f>
        <v>4600</v>
      </c>
      <c r="C31" s="10"/>
      <c r="D31" s="11"/>
    </row>
    <row r="33" customFormat="false" ht="30" hidden="false" customHeight="true" outlineLevel="0" collapsed="false">
      <c r="A33" s="8" t="s">
        <v>32</v>
      </c>
      <c r="B33" s="10"/>
      <c r="C33" s="10"/>
      <c r="D33" s="11"/>
    </row>
    <row r="34" customFormat="false" ht="15.75" hidden="false" customHeight="true" outlineLevel="0" collapsed="false">
      <c r="A34" s="12" t="s">
        <v>33</v>
      </c>
      <c r="B34" s="13" t="n">
        <v>1408</v>
      </c>
      <c r="C34" s="12" t="s">
        <v>68</v>
      </c>
      <c r="D34" s="14" t="n">
        <f aca="false">IF(AND($B$6&gt;0,B34&lt;&gt;""),B34/$B$6,"")</f>
        <v>176</v>
      </c>
    </row>
    <row r="35" customFormat="false" ht="15.75" hidden="false" customHeight="true" outlineLevel="0" collapsed="false">
      <c r="A35" s="12" t="s">
        <v>34</v>
      </c>
      <c r="B35" s="13" t="n">
        <v>320</v>
      </c>
      <c r="C35" s="12" t="s">
        <v>69</v>
      </c>
      <c r="D35" s="14" t="n">
        <f aca="false">IF(AND($B$6&gt;0,B35&lt;&gt;""),B35/$B$6,"")</f>
        <v>40</v>
      </c>
    </row>
    <row r="36" customFormat="false" ht="15.75" hidden="false" customHeight="true" outlineLevel="0" collapsed="false">
      <c r="A36" s="12" t="s">
        <v>24</v>
      </c>
      <c r="B36" s="13"/>
      <c r="C36" s="12"/>
      <c r="D36" s="14" t="str">
        <f aca="false">IF(AND($B$6&gt;0,B36&lt;&gt;""),B36/$B$6,"")</f>
        <v/>
      </c>
    </row>
    <row r="37" customFormat="false" ht="15" hidden="false" customHeight="false" outlineLevel="0" collapsed="false">
      <c r="A37" s="15" t="s">
        <v>25</v>
      </c>
      <c r="B37" s="16" t="n">
        <f aca="false">SUM(B34:B36)</f>
        <v>1728</v>
      </c>
      <c r="C37" s="10"/>
      <c r="D37" s="17" t="n">
        <f aca="false">IF($B$6&gt;0,B37/$B$6,"")</f>
        <v>216</v>
      </c>
    </row>
    <row r="39" customFormat="false" ht="15" hidden="false" customHeight="false" outlineLevel="0" collapsed="false">
      <c r="A39" s="8" t="s">
        <v>35</v>
      </c>
      <c r="B39" s="10"/>
      <c r="C39" s="10"/>
      <c r="D39" s="11"/>
    </row>
    <row r="40" customFormat="false" ht="15.75" hidden="false" customHeight="true" outlineLevel="0" collapsed="false">
      <c r="A40" s="12" t="s">
        <v>36</v>
      </c>
      <c r="B40" s="13" t="n">
        <v>600</v>
      </c>
      <c r="C40" s="12" t="s">
        <v>70</v>
      </c>
      <c r="D40" s="14" t="n">
        <f aca="false">IF(AND($B$6&gt;0,B40&lt;&gt;""),B40/$B$6,"")</f>
        <v>75</v>
      </c>
    </row>
    <row r="41" customFormat="false" ht="15.75" hidden="false" customHeight="true" outlineLevel="0" collapsed="false">
      <c r="A41" s="12" t="s">
        <v>37</v>
      </c>
      <c r="B41" s="13"/>
      <c r="C41" s="12" t="s">
        <v>71</v>
      </c>
      <c r="D41" s="14" t="str">
        <f aca="false">IF(AND($B$6&gt;0,B41&lt;&gt;""),B41/$B$6,"")</f>
        <v/>
      </c>
    </row>
    <row r="42" customFormat="false" ht="15.75" hidden="false" customHeight="true" outlineLevel="0" collapsed="false">
      <c r="A42" s="12" t="s">
        <v>24</v>
      </c>
      <c r="B42" s="13"/>
      <c r="C42" s="12"/>
      <c r="D42" s="14" t="str">
        <f aca="false">IF(AND($B$6&gt;0,B42&lt;&gt;""),B42/$B$6,"")</f>
        <v/>
      </c>
    </row>
    <row r="43" customFormat="false" ht="15" hidden="false" customHeight="false" outlineLevel="0" collapsed="false">
      <c r="A43" s="15" t="s">
        <v>25</v>
      </c>
      <c r="B43" s="16" t="n">
        <f aca="false">SUM(B40:B42)</f>
        <v>600</v>
      </c>
      <c r="C43" s="10"/>
      <c r="D43" s="17" t="n">
        <f aca="false">IF($B$6&gt;0,B43/$B$6,"")</f>
        <v>75</v>
      </c>
    </row>
    <row r="45" customFormat="false" ht="15" hidden="false" customHeight="false" outlineLevel="0" collapsed="false">
      <c r="A45" s="8" t="s">
        <v>38</v>
      </c>
      <c r="B45" s="10"/>
      <c r="C45" s="10"/>
      <c r="D45" s="11"/>
    </row>
    <row r="46" customFormat="false" ht="15.75" hidden="false" customHeight="true" outlineLevel="0" collapsed="false">
      <c r="A46" s="12" t="s">
        <v>39</v>
      </c>
      <c r="B46" s="13" t="n">
        <v>750</v>
      </c>
      <c r="C46" s="12" t="s">
        <v>72</v>
      </c>
      <c r="D46" s="14"/>
    </row>
    <row r="47" customFormat="false" ht="15.75" hidden="false" customHeight="true" outlineLevel="0" collapsed="false">
      <c r="A47" s="12" t="s">
        <v>40</v>
      </c>
      <c r="B47" s="13" t="n">
        <v>900</v>
      </c>
      <c r="C47" s="12" t="s">
        <v>73</v>
      </c>
      <c r="D47" s="14"/>
    </row>
    <row r="48" customFormat="false" ht="15.75" hidden="false" customHeight="true" outlineLevel="0" collapsed="false">
      <c r="A48" s="12" t="s">
        <v>41</v>
      </c>
      <c r="B48" s="13"/>
      <c r="C48" s="12"/>
      <c r="D48" s="14"/>
    </row>
    <row r="49" customFormat="false" ht="15.75" hidden="false" customHeight="true" outlineLevel="0" collapsed="false">
      <c r="A49" s="12" t="s">
        <v>24</v>
      </c>
      <c r="B49" s="13"/>
      <c r="C49" s="12"/>
      <c r="D49" s="14"/>
    </row>
    <row r="50" customFormat="false" ht="15" hidden="false" customHeight="false" outlineLevel="0" collapsed="false">
      <c r="A50" s="15" t="s">
        <v>25</v>
      </c>
      <c r="B50" s="16" t="n">
        <f aca="false">SUM(B46:B49)</f>
        <v>1650</v>
      </c>
      <c r="C50" s="10"/>
      <c r="D50" s="11"/>
    </row>
    <row r="52" customFormat="false" ht="15" hidden="false" customHeight="false" outlineLevel="0" collapsed="false">
      <c r="A52" s="15" t="s">
        <v>42</v>
      </c>
      <c r="B52" s="10"/>
      <c r="C52" s="19" t="s">
        <v>43</v>
      </c>
      <c r="D52" s="11"/>
    </row>
    <row r="53" customFormat="false" ht="30" hidden="false" customHeight="true" outlineLevel="0" collapsed="false">
      <c r="A53" s="12" t="s">
        <v>11</v>
      </c>
      <c r="B53" s="13" t="n">
        <f aca="false">B23</f>
        <v>10135.12</v>
      </c>
      <c r="C53" s="20"/>
      <c r="D53" s="21" t="n">
        <f aca="false">D23</f>
        <v>1266.89</v>
      </c>
    </row>
    <row r="54" customFormat="false" ht="30" hidden="false" customHeight="true" outlineLevel="0" collapsed="false">
      <c r="A54" s="12" t="s">
        <v>26</v>
      </c>
      <c r="B54" s="13" t="n">
        <f aca="false">B31</f>
        <v>4600</v>
      </c>
      <c r="C54" s="20"/>
      <c r="D54" s="21"/>
    </row>
    <row r="55" customFormat="false" ht="30" hidden="false" customHeight="true" outlineLevel="0" collapsed="false">
      <c r="A55" s="12" t="s">
        <v>32</v>
      </c>
      <c r="B55" s="13" t="n">
        <f aca="false">B37</f>
        <v>1728</v>
      </c>
      <c r="C55" s="20"/>
      <c r="D55" s="21" t="n">
        <f aca="false">D37</f>
        <v>216</v>
      </c>
    </row>
    <row r="56" customFormat="false" ht="15" hidden="false" customHeight="false" outlineLevel="0" collapsed="false">
      <c r="A56" s="12" t="s">
        <v>35</v>
      </c>
      <c r="B56" s="13" t="n">
        <f aca="false">B43</f>
        <v>600</v>
      </c>
      <c r="C56" s="20"/>
      <c r="D56" s="21" t="n">
        <f aca="false">D43</f>
        <v>75</v>
      </c>
    </row>
    <row r="57" customFormat="false" ht="15" hidden="false" customHeight="false" outlineLevel="0" collapsed="false">
      <c r="A57" s="12" t="s">
        <v>38</v>
      </c>
      <c r="B57" s="13" t="n">
        <f aca="false">B50</f>
        <v>1650</v>
      </c>
      <c r="C57" s="20"/>
      <c r="D57" s="21"/>
    </row>
    <row r="58" customFormat="false" ht="15" hidden="false" customHeight="false" outlineLevel="0" collapsed="false">
      <c r="A58" s="15" t="s">
        <v>44</v>
      </c>
      <c r="B58" s="16" t="n">
        <f aca="false">SUM(B53:B57)</f>
        <v>18713.12</v>
      </c>
      <c r="C58" s="22" t="s">
        <v>45</v>
      </c>
      <c r="D58" s="17" t="n">
        <f aca="false">SUM(D53:D57)</f>
        <v>1557.89</v>
      </c>
    </row>
    <row r="59" customFormat="false" ht="15" hidden="false" customHeight="false" outlineLevel="0" collapsed="false">
      <c r="A59" s="23" t="s">
        <v>46</v>
      </c>
      <c r="B59" s="24" t="n">
        <f aca="false">(B58-B13-B14-B15-B21-B31)*0.15</f>
        <v>1966.968</v>
      </c>
      <c r="C59" s="25" t="s">
        <v>47</v>
      </c>
    </row>
    <row r="60" customFormat="false" ht="21.75" hidden="false" customHeight="true" outlineLevel="0" collapsed="false">
      <c r="A60" s="26" t="s">
        <v>48</v>
      </c>
      <c r="B60" s="27" t="n">
        <f aca="false">B58+B59</f>
        <v>20680.088</v>
      </c>
    </row>
    <row r="62" customFormat="false" ht="27.75" hidden="false" customHeight="true" outlineLevel="0" collapsed="false">
      <c r="A62" s="28" t="s">
        <v>49</v>
      </c>
      <c r="B62" s="28"/>
      <c r="C62" s="28"/>
    </row>
    <row r="63" customFormat="false" ht="27.75" hidden="false" customHeight="true" outlineLevel="0" collapsed="false">
      <c r="A63" s="28" t="s">
        <v>50</v>
      </c>
      <c r="B63" s="28"/>
      <c r="C63" s="28"/>
    </row>
  </sheetData>
  <mergeCells count="3">
    <mergeCell ref="A1:D1"/>
    <mergeCell ref="A62:C62"/>
    <mergeCell ref="A63:C6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2026-09-16T13:29:48Z</dcterms:created>
  <dc:creator>openpyxl</dc:creator>
  <dc:description/>
  <dc:language>en-US</dc:language>
  <cp:lastModifiedBy/>
  <dcterms:modified xsi:type="dcterms:W3CDTF">2026-09-16T13:29:48Z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